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0" windowWidth="9870" windowHeight="1264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externalReferences>
    <externalReference r:id="rId8"/>
  </externalReferences>
  <definedNames>
    <definedName name="cisloobjektu">'[1]Krycí list'!$A$4</definedName>
    <definedName name="cislostavby">'[1]Krycí list'!$A$6</definedName>
    <definedName name="Dodavka">'[1]Rekapitulace'!$G$25</definedName>
    <definedName name="HSV">'[1]Rekapitulace'!$E$25</definedName>
    <definedName name="HZS">'[1]Rekapitulace'!$I$25</definedName>
    <definedName name="Mont">'[1]Rekapitulace'!$H$25</definedName>
    <definedName name="nazevobjektu">'[1]Krycí list'!$C$4</definedName>
    <definedName name="nazevstavby">'[1]Krycí list'!$C$6</definedName>
    <definedName name="PocetMJ">'List1'!$G$7</definedName>
    <definedName name="PSV">'[1]Rekapitulace'!$F$25</definedName>
    <definedName name="VRN">'[1]Rekapitulace'!$H$31</definedName>
  </definedNames>
  <calcPr fullCalcOnLoad="1"/>
</workbook>
</file>

<file path=xl/sharedStrings.xml><?xml version="1.0" encoding="utf-8"?>
<sst xmlns="http://schemas.openxmlformats.org/spreadsheetml/2006/main" count="1023" uniqueCount="542">
  <si>
    <t>Objekt :</t>
  </si>
  <si>
    <t>Název objektu :</t>
  </si>
  <si>
    <t>JKSO :</t>
  </si>
  <si>
    <t>Stavba :</t>
  </si>
  <si>
    <t>Název stavby :</t>
  </si>
  <si>
    <t>SKP :</t>
  </si>
  <si>
    <t>Zateplení Gymnázia a Sportovní haly</t>
  </si>
  <si>
    <t>Projektant :</t>
  </si>
  <si>
    <t>Počet měrných jednotek :</t>
  </si>
  <si>
    <t>Objednatel :</t>
  </si>
  <si>
    <t>Město Velké Pavlovice</t>
  </si>
  <si>
    <t>Náklady na MJ :</t>
  </si>
  <si>
    <t>Počet listů :</t>
  </si>
  <si>
    <t>Zakázkové číslo :</t>
  </si>
  <si>
    <t>Zpracovatel projektu :</t>
  </si>
  <si>
    <t>Zhotovitel :</t>
  </si>
  <si>
    <t>Ing.arch.Stanislav Lukš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</si>
  <si>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</si>
  <si>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</si>
  <si>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</si>
  <si>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</si>
  <si>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</si>
  <si>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</si>
  <si>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</si>
  <si>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</si>
  <si>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</si>
  <si>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</si>
  <si>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</si>
  <si>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</si>
  <si>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</si>
  <si>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</si>
  <si>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</si>
  <si>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</si>
  <si>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</si>
  <si>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</si>
  <si>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</si>
  <si>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</si>
  <si>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</si>
  <si>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</si>
  <si>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</si>
  <si>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</si>
  <si>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</si>
  <si>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</si>
  <si>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</si>
  <si>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</si>
  <si>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</si>
  <si>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</si>
  <si>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</si>
  <si>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</si>
  <si>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</si>
  <si>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</si>
  <si>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</si>
  <si>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</si>
  <si>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</si>
  <si>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</si>
  <si>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</si>
  <si>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</si>
  <si>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Individuální mimostaveništní doprava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</si>
  <si>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</si>
  <si>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</si>
  <si>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</si>
  <si>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</si>
  <si>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</si>
  <si>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</si>
  <si>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</si>
  <si>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</si>
  <si>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</si>
  <si>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</si>
  <si>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</si>
  <si>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</si>
  <si>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113 10-6121.R00</t>
  </si>
  <si>
    <t xml:space="preserve">Rozebrání dlažeb z betonových dlaždic na sucho </t>
  </si>
  <si>
    <t>m2</t>
  </si>
  <si>
    <t>139 60-1101.R00</t>
  </si>
  <si>
    <t xml:space="preserve">Ruční výkop jam, rýh a šachet v hornině tř. 1 - 2 </t>
  </si>
  <si>
    <t>m3</t>
  </si>
  <si>
    <t>174 10-1101.R00</t>
  </si>
  <si>
    <t xml:space="preserve">Zásyp jam, rýh, šachet se zhutněním </t>
  </si>
  <si>
    <t>Celkem za</t>
  </si>
  <si>
    <t>4</t>
  </si>
  <si>
    <t>Vodorovné konstrukce</t>
  </si>
  <si>
    <t>411 10-0030.RAA</t>
  </si>
  <si>
    <t>61</t>
  </si>
  <si>
    <t>Upravy povrchů vnitřní</t>
  </si>
  <si>
    <t>612 40-9991.R00</t>
  </si>
  <si>
    <t xml:space="preserve">Začištění omítek kolem oken,dveří apod. </t>
  </si>
  <si>
    <t>m</t>
  </si>
  <si>
    <t>762 42-1230.R00</t>
  </si>
  <si>
    <t xml:space="preserve">Demontáž obkladu stropů ze sádrokartonu </t>
  </si>
  <si>
    <t>762 42-1230.RT2</t>
  </si>
  <si>
    <t>Montáž obkladu stropů sádrokartonem bez materiálu</t>
  </si>
  <si>
    <t>595-91016</t>
  </si>
  <si>
    <t xml:space="preserve">Sádrokartonová deska tl. 12,5 mm </t>
  </si>
  <si>
    <t>767 13-0061.RA0</t>
  </si>
  <si>
    <t>Podhled ze skládaného sádrokartonu desky s rovnou hranou</t>
  </si>
  <si>
    <t>767 13</t>
  </si>
  <si>
    <t xml:space="preserve">Demontáž a montáž podhledu ze skládaného sádr. </t>
  </si>
  <si>
    <t>602 01-1184.RT2</t>
  </si>
  <si>
    <t>Omítka stěn tenkovrstvá silikátová barevná rýhovaná, tloušťka vrstvy 2,0 mm</t>
  </si>
  <si>
    <t>62</t>
  </si>
  <si>
    <t>Upravy povrchů vnější</t>
  </si>
  <si>
    <t>620 99-1121.R00</t>
  </si>
  <si>
    <t xml:space="preserve">Zakrývání výplní vnějších otvorů z lešení </t>
  </si>
  <si>
    <t>622 31-1524.RT1</t>
  </si>
  <si>
    <t>Zateplovací systém, sokl, XPS tl. 140 mm s marmolitovou omítkou 3,1 kg/m2</t>
  </si>
  <si>
    <t>622 42-1328.R00</t>
  </si>
  <si>
    <t>Kontaktní zateplovací systém, EPS F tl. 180 mm zakončený stěrkou a výztužnou tkaninou</t>
  </si>
  <si>
    <t>622 42-1327.R00</t>
  </si>
  <si>
    <t>Kontaktní zateplovací systém, EPS F tl. 140 mm zakončený stěrkou a výztužnou tkaninou</t>
  </si>
  <si>
    <t>622 42-1321.R00</t>
  </si>
  <si>
    <t>Kontaktní zateploovací systém, EPS F tl. 30 mm zakončený stěrkou s výztužnou tkaninou</t>
  </si>
  <si>
    <t>622 90-4112.R00</t>
  </si>
  <si>
    <t xml:space="preserve">Očištění fasád tlakovou vodou složitost 1 - 2 </t>
  </si>
  <si>
    <t>63</t>
  </si>
  <si>
    <t>Podlahy a podlahové konstrukce</t>
  </si>
  <si>
    <t>632 92-1911.R00</t>
  </si>
  <si>
    <t xml:space="preserve">Dlažba z dlaždic betonových do písku, tl. 40 mm </t>
  </si>
  <si>
    <t>632 45-1136.R00</t>
  </si>
  <si>
    <t xml:space="preserve">Potěr pískocementový hlazený dřev. hlad. tl. 50 mm </t>
  </si>
  <si>
    <t>64</t>
  </si>
  <si>
    <t>Výplně otvorů</t>
  </si>
  <si>
    <t>766 62-9301.R00</t>
  </si>
  <si>
    <t xml:space="preserve">Montáž oken plastových plochy do 1,50 m2 </t>
  </si>
  <si>
    <t>kus</t>
  </si>
  <si>
    <t>766 62-9303.R00</t>
  </si>
  <si>
    <t xml:space="preserve">Montáž oken plastových plochy do 4,50 m2 </t>
  </si>
  <si>
    <t>766 62-9304.R00</t>
  </si>
  <si>
    <t xml:space="preserve">Montáž dveří plastových </t>
  </si>
  <si>
    <t>611-43580</t>
  </si>
  <si>
    <t xml:space="preserve">Okno plastové 1křídlové profil 60x60 cm  OS </t>
  </si>
  <si>
    <t>611-43582</t>
  </si>
  <si>
    <t xml:space="preserve">Okno plastové 1křídlové profil 60x120 cm OS </t>
  </si>
  <si>
    <t>611-43587</t>
  </si>
  <si>
    <t xml:space="preserve">Okno plastové 1křídlové profil 90x120 cm OS </t>
  </si>
  <si>
    <t>611-43860</t>
  </si>
  <si>
    <t>611-43262</t>
  </si>
  <si>
    <t xml:space="preserve">Dveře vstupní plastové 2křídlové 160x240 cm </t>
  </si>
  <si>
    <t>648 99-1113.RT3</t>
  </si>
  <si>
    <t>Osazení parapet.desek plast. a lamin. š.nad 20cm včetně dodávky plastové parapetní desky š. 300 mm</t>
  </si>
  <si>
    <t>94</t>
  </si>
  <si>
    <t>Lešení a stavební výtahy</t>
  </si>
  <si>
    <t>941 94-1041.R00</t>
  </si>
  <si>
    <t xml:space="preserve">Montáž lešení leh.řad.s podlahami,š.1,2 m, H 10 m </t>
  </si>
  <si>
    <t>941 94-1291.R00</t>
  </si>
  <si>
    <t xml:space="preserve">Příplatek za každý měsíc použití lešení k pol.1041 </t>
  </si>
  <si>
    <t>941 94-1831.R00</t>
  </si>
  <si>
    <t xml:space="preserve">Demontáž lešení leh.řad.s podlahami,š.1 m, H 10 m </t>
  </si>
  <si>
    <t>941 95-5002.R00</t>
  </si>
  <si>
    <t xml:space="preserve">Lešení lehké pomocné, výška podlahy do 1,9 m </t>
  </si>
  <si>
    <t>95</t>
  </si>
  <si>
    <t>Dokončovací kce na pozem.stav.</t>
  </si>
  <si>
    <t>952 90-1111.R00</t>
  </si>
  <si>
    <t xml:space="preserve">Vyčištění budov o výšce podlaží do 4 m </t>
  </si>
  <si>
    <t>96</t>
  </si>
  <si>
    <t>Bourání konstrukcí</t>
  </si>
  <si>
    <t>968 06-1112.R00</t>
  </si>
  <si>
    <t xml:space="preserve">Vyvěšení dřevěných okenních křídel pl. do 1,5 m2 </t>
  </si>
  <si>
    <t>968 06-1125.R00</t>
  </si>
  <si>
    <t xml:space="preserve">Vyvěšení dřevěných dveřních křídel pl. do 2 m2 </t>
  </si>
  <si>
    <t>968 06-2354.R00</t>
  </si>
  <si>
    <t xml:space="preserve">Vybourání dřevěných rámů oken dvojitých pl. 1 m2 </t>
  </si>
  <si>
    <t>968 06-2355.R00</t>
  </si>
  <si>
    <t xml:space="preserve">Vybourání dřevěných rámů oken dvojitých pl. 2 m2 </t>
  </si>
  <si>
    <t>968 06-2356.R00</t>
  </si>
  <si>
    <t xml:space="preserve">Vybourání dřevěných rámů oken dvojitých pl. 4 m2 </t>
  </si>
  <si>
    <t>968 06-2456.R00</t>
  </si>
  <si>
    <t xml:space="preserve">Vybourání dřevěných dveřních zárubní pl. nad 2 m2 </t>
  </si>
  <si>
    <t>968 09-5001.R00</t>
  </si>
  <si>
    <t xml:space="preserve">Bourání parapetů š. do 25 cm </t>
  </si>
  <si>
    <t>777 11-4031.R00</t>
  </si>
  <si>
    <t>Nespecifikované práce, odstranění a zpětná montáž kovové doplňkové konst., mřížky, světla</t>
  </si>
  <si>
    <t>hod.</t>
  </si>
  <si>
    <t>99</t>
  </si>
  <si>
    <t>Staveništní přesun hmot</t>
  </si>
  <si>
    <t>999 28-1111.R00</t>
  </si>
  <si>
    <t xml:space="preserve">Přesun hmot pro opravy a údržbu do výšky 25 m </t>
  </si>
  <si>
    <t>t</t>
  </si>
  <si>
    <t>711</t>
  </si>
  <si>
    <t>Izolace proti vodě</t>
  </si>
  <si>
    <t>711 14-0031.RAA</t>
  </si>
  <si>
    <t>713</t>
  </si>
  <si>
    <t>Izolace tepelné</t>
  </si>
  <si>
    <t>713 13-4211.RK2</t>
  </si>
  <si>
    <t>Montáž parozábrany stropů s přelepením spojů parotěsná zábrana</t>
  </si>
  <si>
    <t>713 13-1121.R00</t>
  </si>
  <si>
    <t xml:space="preserve">Izolace tepelná stěn přichycením drátem </t>
  </si>
  <si>
    <t>713 11-1111.RT1</t>
  </si>
  <si>
    <t>Izolace tepelné stropů vrchem kladené volně 1 vrstva - materiál ve specifikaci</t>
  </si>
  <si>
    <t>713 12-1111.RT1</t>
  </si>
  <si>
    <t>Izolace tepelná podlah na sucho, jednovrstvá materiál ve specifikaci</t>
  </si>
  <si>
    <t>283-75714.A</t>
  </si>
  <si>
    <t xml:space="preserve">Deska polystyrén samozhášivý EPS 70 Z </t>
  </si>
  <si>
    <t>713 13-1130.R00</t>
  </si>
  <si>
    <t xml:space="preserve">Izolace tepelná stěn vložením do konstrukce </t>
  </si>
  <si>
    <t>631-51412</t>
  </si>
  <si>
    <t xml:space="preserve">Deska z minerální plsti tl. 160 mm </t>
  </si>
  <si>
    <t>631-51410</t>
  </si>
  <si>
    <t xml:space="preserve">Deska z minerální plsti tl. 140 mm </t>
  </si>
  <si>
    <t>631-51404</t>
  </si>
  <si>
    <t xml:space="preserve">Deska z minerální plsti tl. 80 mm </t>
  </si>
  <si>
    <t>998 71-3102.R00</t>
  </si>
  <si>
    <t xml:space="preserve">Přesun hmot pro izolace tepelné, výšky do 12 m </t>
  </si>
  <si>
    <t>762</t>
  </si>
  <si>
    <t>Konstrukce tesařské</t>
  </si>
  <si>
    <t>762 81-1811.R00</t>
  </si>
  <si>
    <t xml:space="preserve">Demontáž záklopů z hrubých prken tl. do 3,2 cm </t>
  </si>
  <si>
    <t>762 81-1914.R00</t>
  </si>
  <si>
    <t xml:space="preserve">Vyříznutí části záklopu nebo podbíjení </t>
  </si>
  <si>
    <t>762 34-1210.RT2</t>
  </si>
  <si>
    <t>Montáž bednění střech rovných, prkna hrubá na sraz včetně dodávky řeziva, prkna tl. 24 mm</t>
  </si>
  <si>
    <t>762 34-1210.R00</t>
  </si>
  <si>
    <t xml:space="preserve">Montáž bednění střech rovných, prkna hrubá na sraz </t>
  </si>
  <si>
    <t>762 08-4211.R00</t>
  </si>
  <si>
    <t xml:space="preserve">Příplatek pro bednění a laťování ve výšce 4 - 12 m </t>
  </si>
  <si>
    <t>762 42-1120.RT2</t>
  </si>
  <si>
    <t>Montáž obložení střešních podhledů včetně dodávky plastových profilů</t>
  </si>
  <si>
    <t>762 33-2932.RT3</t>
  </si>
  <si>
    <t>Doplnění části střešní vazby z hranolků do 224 cm2 včetně dodávky řeziva, hranoly 10/16</t>
  </si>
  <si>
    <t>998 76-2103.R00</t>
  </si>
  <si>
    <t xml:space="preserve">Přesun hmot pro tesařské konstrukce, výšky do 24 m </t>
  </si>
  <si>
    <t>764</t>
  </si>
  <si>
    <t>Konstrukce klempířské</t>
  </si>
  <si>
    <t>764 35-2810.R00</t>
  </si>
  <si>
    <t xml:space="preserve">Demontáž žlabů půlkruh. rovných, rš 330 mm, do 30° </t>
  </si>
  <si>
    <t>764 41-0850.R00</t>
  </si>
  <si>
    <t xml:space="preserve">Demontáž oplechování parapetů,rš od 100 do 330 mm </t>
  </si>
  <si>
    <t>764 42-1870.R00</t>
  </si>
  <si>
    <t xml:space="preserve">Demontáž oplechování atik, rš od 400 do 500 mm </t>
  </si>
  <si>
    <t>764 45-4802.R00</t>
  </si>
  <si>
    <t xml:space="preserve">Demontáž odpadních trub kruhových </t>
  </si>
  <si>
    <t>764 45-6880.R00</t>
  </si>
  <si>
    <t xml:space="preserve">Demontáž přechodového kusu </t>
  </si>
  <si>
    <t>764 51-0440.RT2</t>
  </si>
  <si>
    <t xml:space="preserve">Oplechování parapetů včetně rohů Ti Zn, rš 400 mm </t>
  </si>
  <si>
    <t>764 22-1420.R00</t>
  </si>
  <si>
    <t xml:space="preserve">Oplechování Ti Zn atik, rš 600 mm </t>
  </si>
  <si>
    <t>764 23-3430.R00</t>
  </si>
  <si>
    <t xml:space="preserve">Lemování z Ti Zn zdí, plochých střech, rš 330 mm </t>
  </si>
  <si>
    <t>764 33-1830.R00</t>
  </si>
  <si>
    <t xml:space="preserve">Demontáž lemování zdí, rš 250 a 330 mm, do 30° </t>
  </si>
  <si>
    <t>764 25-3401.R00</t>
  </si>
  <si>
    <t xml:space="preserve">Žlaby Ti Zn čtyřhran. v hácích, rš 500 mm </t>
  </si>
  <si>
    <t>764 55-4405.R00</t>
  </si>
  <si>
    <t xml:space="preserve">Odpadní trouby z Ti Zn plechu, kruhové, D 150 mm </t>
  </si>
  <si>
    <t>998 76-4102.R00</t>
  </si>
  <si>
    <t xml:space="preserve">Přesun hmot pro klempířské konstr., výšky do 12 m </t>
  </si>
  <si>
    <t>765</t>
  </si>
  <si>
    <t>Krytiny tvrdé</t>
  </si>
  <si>
    <t>765 36-1810.R00</t>
  </si>
  <si>
    <t xml:space="preserve">Demontáž šindelové krytiny </t>
  </si>
  <si>
    <t>765 52-1111.R00</t>
  </si>
  <si>
    <t>765 52-1112.R00</t>
  </si>
  <si>
    <t>998 76-5103.R00</t>
  </si>
  <si>
    <t xml:space="preserve">Přesun hmot pro krytiny tvrdé, výšky do 24 m </t>
  </si>
  <si>
    <t>767</t>
  </si>
  <si>
    <t>Konstrukce zámečnické</t>
  </si>
  <si>
    <t>767 99-6804.R00</t>
  </si>
  <si>
    <t>Demontáž atypických ocelových konstr. do 500 kg schodiště</t>
  </si>
  <si>
    <t>kg</t>
  </si>
  <si>
    <t>767 99-6802.R00</t>
  </si>
  <si>
    <t>Demontáž atypických ocelových konstr. do 100 kg světlíky</t>
  </si>
  <si>
    <t>998 76-7102.R00</t>
  </si>
  <si>
    <t xml:space="preserve">Přesun hmot pro zámečnické konstr., výšky do 12 m </t>
  </si>
  <si>
    <t>784</t>
  </si>
  <si>
    <t>Malby</t>
  </si>
  <si>
    <t>784 43-2271.R00</t>
  </si>
  <si>
    <t xml:space="preserve">Malba klihová 2x,1barva, pačok 2x, místn. do 3,8 m </t>
  </si>
  <si>
    <t>M21</t>
  </si>
  <si>
    <t>Elektromontáže</t>
  </si>
  <si>
    <t>210 20.RAA</t>
  </si>
  <si>
    <t xml:space="preserve">Demontáž stávajícího hromosvodu </t>
  </si>
  <si>
    <t>kompl</t>
  </si>
  <si>
    <t>210 20-0020.RA0</t>
  </si>
  <si>
    <t xml:space="preserve">Hromosvod </t>
  </si>
  <si>
    <t>3</t>
  </si>
  <si>
    <t>Svislé a kompletní konstrukce</t>
  </si>
  <si>
    <t>310 27-8841.R00</t>
  </si>
  <si>
    <t xml:space="preserve">Zazdívka otvorů pl.do 1 m2 tvárnicemi, tl.zdí 45cm </t>
  </si>
  <si>
    <t>612 42-5931.R00</t>
  </si>
  <si>
    <t xml:space="preserve">Omítka vápenná vnitřního ostění - štuková </t>
  </si>
  <si>
    <t>622 31-1524.RV1</t>
  </si>
  <si>
    <t>Zateplovací systém, sokl, XPS tl. 100 mm s marmolitovou omítkou 3,1 kg/m2</t>
  </si>
  <si>
    <t>622 43-2112.R00</t>
  </si>
  <si>
    <t xml:space="preserve">Omítka stěn dekorativ. marmolitová střednězrnná </t>
  </si>
  <si>
    <t>622 47-0030.RA0</t>
  </si>
  <si>
    <t xml:space="preserve">Omítka stěn vnější jednovrstvá, složitost 2 </t>
  </si>
  <si>
    <t>622 30-0042.RAB</t>
  </si>
  <si>
    <t>KZS s miner.vatou, budovy nad 6 m desky fasádní minerální vlna tl. 30 mm</t>
  </si>
  <si>
    <t>KZS s miner.vatou, budovy nad 6 m desky fasádní minerální vlna tl. 60 mm</t>
  </si>
  <si>
    <t>622 30-0042.RAE</t>
  </si>
  <si>
    <t>KZS s miner.vatou, budovy nad 6 m desky fasádní minerální vlna tl. 140 mm</t>
  </si>
  <si>
    <t>622 30-0042.RAF</t>
  </si>
  <si>
    <t>KZS s miner.vatou, budovy nad 6 m desky fasádní minerální vlna tl. 160 mm</t>
  </si>
  <si>
    <t>622 30-0042.RAG</t>
  </si>
  <si>
    <t>KZS s miner.vatou, budovy nad 6 m desky fasádní minerální vlna tl. 180 mm</t>
  </si>
  <si>
    <t>622 90-4115.R00</t>
  </si>
  <si>
    <t xml:space="preserve">Očištění fasád tlakovou vodou složitost 3 - 5 </t>
  </si>
  <si>
    <t>622 48-1211.RT2</t>
  </si>
  <si>
    <t>Montáž výztužné sítě (perlinky) do stěrky-stěny včetně výztužné sítě a stěrkového tmelu</t>
  </si>
  <si>
    <t>767 42-0050.RA0</t>
  </si>
  <si>
    <t xml:space="preserve">Obklad fasády z laminátových desek </t>
  </si>
  <si>
    <t>766 62-9302.R00</t>
  </si>
  <si>
    <t xml:space="preserve">Montáž oken plastových plochy do 2,70 m2 </t>
  </si>
  <si>
    <t>766 62-9310.R00</t>
  </si>
  <si>
    <t xml:space="preserve">Montáž plastových stěn prosklených </t>
  </si>
  <si>
    <t xml:space="preserve">Okno plastové 1křídlové 60x120 cm  S </t>
  </si>
  <si>
    <t>611-43585</t>
  </si>
  <si>
    <t xml:space="preserve">Okno plastové 1křídlové 80x60 cm  S </t>
  </si>
  <si>
    <t>611-43581</t>
  </si>
  <si>
    <t xml:space="preserve">Okno plastové 1křídlové 60x90 cm  OS </t>
  </si>
  <si>
    <t>611-43645</t>
  </si>
  <si>
    <t xml:space="preserve">Okno plastové 2křídlové 240x90 cm O/OS </t>
  </si>
  <si>
    <t>611-43636</t>
  </si>
  <si>
    <t>611-43251</t>
  </si>
  <si>
    <t xml:space="preserve">Dveře vstupní plastové 1křídlové 90x205 cm O </t>
  </si>
  <si>
    <t>611-43260</t>
  </si>
  <si>
    <t xml:space="preserve">Dveře vstupní plastové 2křídlové 190x210 cm O </t>
  </si>
  <si>
    <t>611-43924</t>
  </si>
  <si>
    <t xml:space="preserve">Okno plastové čtyřdílné fix 300x360 cm </t>
  </si>
  <si>
    <t>946 94-1106.RT2</t>
  </si>
  <si>
    <t>soubor</t>
  </si>
  <si>
    <t>946 94-1192.RT2</t>
  </si>
  <si>
    <t>den</t>
  </si>
  <si>
    <t>946 94-1802.RT2</t>
  </si>
  <si>
    <t>968 06-2455.R00</t>
  </si>
  <si>
    <t xml:space="preserve">Vybourání dřevěných dveřních zárubní pl. do 2 m2 </t>
  </si>
  <si>
    <t>968 07-2356.R00</t>
  </si>
  <si>
    <t xml:space="preserve">Vybourání kovových rámů oken zdvojených pl. 4 m2 </t>
  </si>
  <si>
    <t>962 20-0041.RA0</t>
  </si>
  <si>
    <t xml:space="preserve">Bourání příček ze sklobetonu </t>
  </si>
  <si>
    <t>978 05-9631.R00</t>
  </si>
  <si>
    <t xml:space="preserve">Odsekání vnějších obkladů stěn nad 2 m2 </t>
  </si>
  <si>
    <t>978 30-0010.RA0</t>
  </si>
  <si>
    <t xml:space="preserve">Otlučení vnějších omítek stěn vápenocem.100 % </t>
  </si>
  <si>
    <t>979 08-1111.R00</t>
  </si>
  <si>
    <t xml:space="preserve">Odvoz suti a vybour. hmot na skládku do 1 km </t>
  </si>
  <si>
    <t>979 08-1121.R00</t>
  </si>
  <si>
    <t xml:space="preserve">Příplatek k odvozu za každý další 1 km </t>
  </si>
  <si>
    <t>979 99-0109.R00</t>
  </si>
  <si>
    <t xml:space="preserve">Poplatek za skládku suti - skleněné tvárnice </t>
  </si>
  <si>
    <t>979 99-0105.R00</t>
  </si>
  <si>
    <t xml:space="preserve">Poplatek za skládku suti </t>
  </si>
  <si>
    <t>Nespecifikované práce, odstranění a zpětná montáž kovové doplňkové konst., mřížky, světla, žebřík</t>
  </si>
  <si>
    <t>999 28-1108.R00</t>
  </si>
  <si>
    <t xml:space="preserve">Přesun hmot pro opravy a údržbu do výšky 12 m </t>
  </si>
  <si>
    <t>712</t>
  </si>
  <si>
    <t>Živičné krytiny</t>
  </si>
  <si>
    <t>712 37-0010.RAC</t>
  </si>
  <si>
    <t>Povlaková krytina střech do 10°, termoplasty fólie tl. 2,0 mm</t>
  </si>
  <si>
    <t>998 71-2102.R00</t>
  </si>
  <si>
    <t xml:space="preserve">Přesun hmot pro povlakové krytiny, výšky do 12 m </t>
  </si>
  <si>
    <t xml:space="preserve">Deska polystyrén samozhášivý XPS </t>
  </si>
  <si>
    <t>713 14-1110.R00</t>
  </si>
  <si>
    <t xml:space="preserve">Izolace tepelná střech kotvená do pokladu, 2vrstvá </t>
  </si>
  <si>
    <t>631-51408</t>
  </si>
  <si>
    <t xml:space="preserve">Deska z minerální plsti tl. 120 mm </t>
  </si>
  <si>
    <t>631-51413.A</t>
  </si>
  <si>
    <t xml:space="preserve">Deska z minerální plsti tl. 180 mm </t>
  </si>
  <si>
    <t>631-51414.A</t>
  </si>
  <si>
    <t xml:space="preserve">Deska z minerální plsti tl. 200 mm </t>
  </si>
  <si>
    <t>Montáž parozábrany na stěny s přelepením spojů parotěsná zábrana</t>
  </si>
  <si>
    <t>762 43-1120.RT2</t>
  </si>
  <si>
    <t>762 33-2933.RT2</t>
  </si>
  <si>
    <t>Montáž stropních hranolů do 288 cm2 včetně dodávky řeziva, hranoly 8/20</t>
  </si>
  <si>
    <t>762 33-2931.RT2</t>
  </si>
  <si>
    <t>Montáž stopní hranolů do 120 cm2 včetně dodávky řeziva, hranoly 8/6</t>
  </si>
  <si>
    <t>762 08-4111.R00</t>
  </si>
  <si>
    <t xml:space="preserve">Příplatek za práce ve výšce do 8 m, bez podlahy </t>
  </si>
  <si>
    <t>764 90-0020.RA0</t>
  </si>
  <si>
    <t xml:space="preserve">Demontáž oplechování zdí </t>
  </si>
  <si>
    <t xml:space="preserve">Demontáž oplechování atik,rš od 400 do 500 mm </t>
  </si>
  <si>
    <t>764 31-1822.R00</t>
  </si>
  <si>
    <t xml:space="preserve">Demont. krytiny, nad 25 m2, do 30° </t>
  </si>
  <si>
    <t xml:space="preserve">Oplechování parapetů včetně rohů Ti Zn, rš 350 mm </t>
  </si>
  <si>
    <t>764 31-1921.R00</t>
  </si>
  <si>
    <t>Doplnění krytiny z Al plechu, do 25 m2, do 30° včetně dodávky vlnitého plechu</t>
  </si>
  <si>
    <t>766</t>
  </si>
  <si>
    <t>Konstrukce truhlářské</t>
  </si>
  <si>
    <t>766 41-7111.R00</t>
  </si>
  <si>
    <t xml:space="preserve">Podkladový rošt pod obložení stěn </t>
  </si>
  <si>
    <t>766 42-1213.R00</t>
  </si>
  <si>
    <t xml:space="preserve">Obložení podhledů jednod. palubkami SM š. do 10 cm </t>
  </si>
  <si>
    <t>766 41-2113.R00</t>
  </si>
  <si>
    <t xml:space="preserve">Obložení stěn nad 1 m2 palubkami SM, š. do 10 cm </t>
  </si>
  <si>
    <t>611-91685</t>
  </si>
  <si>
    <t>605-15025</t>
  </si>
  <si>
    <t xml:space="preserve">Hranolek SM/JD  76-100 cm2 dl. 200-350 cm </t>
  </si>
  <si>
    <t>998 76-6102.R00</t>
  </si>
  <si>
    <t xml:space="preserve">Přesun hmot pro truhlářské konstr., výšky do 12 m </t>
  </si>
  <si>
    <t>767 81-1100.R00</t>
  </si>
  <si>
    <t>Montáž větracích mřížek, kruhových průměr 80 mm včetně dodávky</t>
  </si>
  <si>
    <t>767 99-5101.R00</t>
  </si>
  <si>
    <t xml:space="preserve">Výroba a montáž kov. atypických konstr. do 5 kg </t>
  </si>
  <si>
    <t>783</t>
  </si>
  <si>
    <t>Nátěry</t>
  </si>
  <si>
    <t>783 72-6200.R00</t>
  </si>
  <si>
    <t xml:space="preserve">Nátěr synt. lazurovací 2x lak </t>
  </si>
  <si>
    <t>210 20-0020.RAB</t>
  </si>
  <si>
    <t>Sportovní hala</t>
  </si>
  <si>
    <t>Gymnázium+Sportovní hala</t>
  </si>
  <si>
    <t xml:space="preserve">Okno plastové 4křídlé 240 x 150 cm OS+O </t>
  </si>
  <si>
    <t>Deska z minerální plsti tl. 120 mm - strop nad tribunou</t>
  </si>
  <si>
    <t>0 Zateplení Gymnázia a Sportovní haly</t>
  </si>
  <si>
    <t>0 Gymnázium</t>
  </si>
  <si>
    <t>Doplnění železobetonového stropu I č.20, trapéz. plech, betonová mazanina tl. 100 mm</t>
  </si>
  <si>
    <t>Izolace proti vodě vodorovná přitavená, 2x 1xALP, 2x hydroizolační s oxidovaného asfaltu s výztužnou vložkou</t>
  </si>
  <si>
    <t xml:space="preserve">Živičný šindel standardní sklon do 45° </t>
  </si>
  <si>
    <t xml:space="preserve">Živičný šindel, založení u okapu, standardní </t>
  </si>
  <si>
    <t>Živičný šindel standardní sklon do 45° pouze montáž</t>
  </si>
  <si>
    <t>Montáž pojízdných Alu věží, 2,5 x 0,85 m pracovní výška 6,3 m</t>
  </si>
  <si>
    <t>Nájemné pojízdných Alu věží, 2,5 x 1,45 m pracovní výška 6,3 m</t>
  </si>
  <si>
    <t>Demontáž pojízdných Alu věží, 2,5 x 1,45 m pracovní výška 6,3 m</t>
  </si>
  <si>
    <t>Montáž obložení stěn včetně dodávky cementotřískové desky tl. 15 mm</t>
  </si>
  <si>
    <t>3*1,2*3+3*(0,9+1,5*3)+1*(0,6+1,5*2)+1*(1,6+2,4*2)</t>
  </si>
  <si>
    <t>7,7*18,4</t>
  </si>
  <si>
    <t>2,2*2,2+2,2*2,8+2,2*4,6+2,2*5,2</t>
  </si>
  <si>
    <t>169,3-2,2*(2,2+2,8+3,4+4+4,6+5,2)</t>
  </si>
  <si>
    <t>929,01+28,3+155,6</t>
  </si>
  <si>
    <t>32*2,4*2,1+8*1,5*1,5+4*0,9*0,6+2*2,4*0,9</t>
  </si>
  <si>
    <t>3*2,4*2,4+2*1,2*1,2+2,4*1,8+2*1,5*2,1</t>
  </si>
  <si>
    <t>3*1,2*1,2+3*0,9*1,5+0,6*1,5+1,6*2,4</t>
  </si>
  <si>
    <t>1,6*2,4+14*0,6*1,2+7*0,9*1,2+0,6*0,6+2,4*1,5</t>
  </si>
  <si>
    <t>5,13+4,14+1,72+5,33</t>
  </si>
  <si>
    <t>335,53+198,9+169,42+215,30+7,08+2,78</t>
  </si>
  <si>
    <t>0,4*(32*(2,4+2,1*2)+8*1,5*3+4*(0,9+0,6*2)+2*(2,4+0,9*2))</t>
  </si>
  <si>
    <t>0,4*(3*2,4*3+2*1,2*3+1*(2,4*2+1,8)+2*(1,5+2,1*3))</t>
  </si>
  <si>
    <t>0,4*(3*1,2*3+3*(0,9+1,5*3)+1*(0,6+1,5*2)+1*(1,6+2,4*2))</t>
  </si>
  <si>
    <t>0,4*(3*(1,6+2,4*2)+14*(0,6+2*1,2)+7(*0,9+2*1,2)+0,6*3+2,4+2*1,5)</t>
  </si>
  <si>
    <t>335,53+198,9+169,42+215,3+28,3</t>
  </si>
  <si>
    <t>0,6*14+0,9*7+0,6+2,4</t>
  </si>
  <si>
    <t>929,01</t>
  </si>
  <si>
    <t>1,2*0,6*14</t>
  </si>
  <si>
    <t>0,6*0,6</t>
  </si>
  <si>
    <t>0,9*1,2*7</t>
  </si>
  <si>
    <t>2,4*1,5</t>
  </si>
  <si>
    <t>1,6*2,4</t>
  </si>
  <si>
    <t>9,06829+6,30487+14,92524+11,2402+0,61016+18,32134+0,00546</t>
  </si>
  <si>
    <t>141,68*1,1</t>
  </si>
  <si>
    <t>(169,3-2,2*4-2,2*3,4)*1,1</t>
  </si>
  <si>
    <t>177,22+30,24*2</t>
  </si>
  <si>
    <t>54,67*0,16</t>
  </si>
  <si>
    <t>29,82*1,03+177,22*1,03</t>
  </si>
  <si>
    <t>30,24*2*1,05</t>
  </si>
  <si>
    <t>138,54*1,02</t>
  </si>
  <si>
    <t>231,86*1,03</t>
  </si>
  <si>
    <t>1,5*27,45*2+8,8*2</t>
  </si>
  <si>
    <t>27,45*0,5*2</t>
  </si>
  <si>
    <t>27,85*0,4+10,3*2*1,4</t>
  </si>
  <si>
    <t>1,5*27,45</t>
  </si>
  <si>
    <t>39,98+41,175</t>
  </si>
  <si>
    <t>27,85*0,5</t>
  </si>
  <si>
    <t>1*28*2+14</t>
  </si>
  <si>
    <t>29,85*2+7*2</t>
  </si>
  <si>
    <t>32*2,4+8*1,5+4*0,9+2*2,4</t>
  </si>
  <si>
    <t>3*2,4+2*1,2+2*1,5</t>
  </si>
  <si>
    <t>3*1,2+3*0,9+0,6</t>
  </si>
  <si>
    <t>14*0,6+7*0,9+0,6+2,4</t>
  </si>
  <si>
    <t>1,9+8+20,5+10,5</t>
  </si>
  <si>
    <t>11,75*2+6,3*2+5,6+10,95*2</t>
  </si>
  <si>
    <t>2,4*35+8*1,5+11*0,9+15*0,6+2*1,2</t>
  </si>
  <si>
    <t>3*2,4+3*1,2+3*0,9+0,6</t>
  </si>
  <si>
    <t>30,25*2+7,2*2</t>
  </si>
  <si>
    <t>10,3*27,45+27,45*1,5+8,8*2</t>
  </si>
  <si>
    <t>27,85*10,65+10,65*0,6+27,45*0,35</t>
  </si>
  <si>
    <t>7*0,3*2</t>
  </si>
  <si>
    <t>27,85*2,</t>
  </si>
  <si>
    <t>27,45*1,5+8,8*2</t>
  </si>
  <si>
    <t>0,3*(0,6*3+3*14+3,3*7+2,4+3,6+1,6+4,8)</t>
  </si>
  <si>
    <t>0,45*0,3*0,6</t>
  </si>
  <si>
    <t>0,6*0,6+2,4*0,3*12</t>
  </si>
  <si>
    <t>12*(2,4+0,75*2)+10*(2,4+0,9*2)+9*(0,6+0,9*2)+1,9+4,2+0,9+4,1</t>
  </si>
  <si>
    <t>1,2+1,2+0,8+1,2+7,2</t>
  </si>
  <si>
    <t>0,3*0,6</t>
  </si>
  <si>
    <t>12*2,4*0,75+10*2,4*0,9+9*0,6*0,9+1,9*2,1+0,9*2,05</t>
  </si>
  <si>
    <t>3*3,6*8+1,2*0,6+0,8*0,6+1,2*1,2+1,2*0,9*3+1,8*1,8+1,7*2,4</t>
  </si>
  <si>
    <t>0,4*(10*(2,4+0,9*2)+9*(0,6+0,9*2)+1,9+4,2+0,9+4,1+7,2+2+0,6*4)</t>
  </si>
  <si>
    <t>0,4*(1,2*3+3*(1,2+0,9*2)+1,8*3+1,7+4,8)</t>
  </si>
  <si>
    <t>34,80</t>
  </si>
  <si>
    <t>34,1+424,53</t>
  </si>
  <si>
    <t>143,25</t>
  </si>
  <si>
    <t>64,66+131,17+140,43+424,53</t>
  </si>
  <si>
    <t>31,95</t>
  </si>
  <si>
    <t>34,8</t>
  </si>
  <si>
    <t>76,6+424,53+143,25+34,8+34,1</t>
  </si>
  <si>
    <t>65,32+98,09+31,95</t>
  </si>
  <si>
    <t>24*3,6</t>
  </si>
  <si>
    <t>2,4*22+0,6*9+8*3+1,2+0,8</t>
  </si>
  <si>
    <t>65,32+132,19+143,25+424,53+31,95+34,8+76,6</t>
  </si>
  <si>
    <t>120+163,85</t>
  </si>
  <si>
    <t>0,6*0,9*9+1,5*0,6+0,6*0,8</t>
  </si>
  <si>
    <t>1,2*1,2*4*4</t>
  </si>
  <si>
    <t>2,4*0,9*10</t>
  </si>
  <si>
    <t>0,9*2,1</t>
  </si>
  <si>
    <t>1,9*2,1</t>
  </si>
  <si>
    <t>2,4*12+2,4*10+0,6*9+1,5+0,8</t>
  </si>
  <si>
    <t>2,4*0,9*12</t>
  </si>
  <si>
    <t>0,68*36,6+16,24+5,45*1,2+1,22</t>
  </si>
  <si>
    <t>131,7-16,24</t>
  </si>
  <si>
    <t>4,351+4,752+6,812</t>
  </si>
  <si>
    <t>(4,351+4,752+6,812)*5</t>
  </si>
  <si>
    <t>4,351+6,812</t>
  </si>
  <si>
    <t>1,61278+51,22137+2,04398+18,03066</t>
  </si>
  <si>
    <t>233,37*0,2</t>
  </si>
  <si>
    <t>1,2*24+669,73*2+36,7*2</t>
  </si>
  <si>
    <t>195,36+163,85</t>
  </si>
  <si>
    <t>669,73*2*1,02</t>
  </si>
  <si>
    <t>0,6*36*2</t>
  </si>
  <si>
    <t>98,09*1,02</t>
  </si>
  <si>
    <t>65,32*1,02</t>
  </si>
  <si>
    <t>31,95*1,05</t>
  </si>
  <si>
    <t>163,85*1,05</t>
  </si>
  <si>
    <t>(1,5+1,35)*24</t>
  </si>
  <si>
    <t>84*5,8</t>
  </si>
  <si>
    <t>74*9,4</t>
  </si>
  <si>
    <t>487,2+695,6</t>
  </si>
  <si>
    <t>36,6*2+10+20+22,7+6,65</t>
  </si>
  <si>
    <t>3+17,2+16,85+5,25</t>
  </si>
  <si>
    <t>5,95*2</t>
  </si>
  <si>
    <t>11+10,5+10,4+8,2+5+7,4</t>
  </si>
  <si>
    <t>2,4*22+0,6*9+1,5+0,8+24</t>
  </si>
  <si>
    <t>1,2*4+1,8</t>
  </si>
  <si>
    <t>18,02+98,21+87,88+17,25</t>
  </si>
  <si>
    <t>37,0*2+12,6+20,4+23,1+6,85</t>
  </si>
  <si>
    <t>3,2+17,4+17,05+5,25</t>
  </si>
  <si>
    <t>5,05+4,2</t>
  </si>
  <si>
    <t>1,2*4+1,8+2,4*22+0,6*9+8*3+1,2+0,8</t>
  </si>
  <si>
    <t>(8,75+3+37)*0,5+9,6*4*0,5</t>
  </si>
  <si>
    <t>(64,66+98,09+31,95)*2</t>
  </si>
  <si>
    <t>9,4*35,7*2+0,1*28,05</t>
  </si>
  <si>
    <t>28,05*0,6+24*0,35</t>
  </si>
  <si>
    <t xml:space="preserve">Palubka obkladová SM tloušťka 12,5 šíře 96 mm A/B </t>
  </si>
  <si>
    <t>(673,965+25,23)*1,05</t>
  </si>
  <si>
    <t>(64,66*(0,1*0,08+2*0,08*0,04)+98,09*(0,1*0,08+0,06*0,04*2))*1,05</t>
  </si>
  <si>
    <t>31,95*(0,1*0,08+0,08*0,04*2)*1,2</t>
  </si>
  <si>
    <t>673,965+25,23</t>
  </si>
  <si>
    <t>783 78-0030.RA0</t>
  </si>
  <si>
    <t xml:space="preserve">Nátěr protipožární tesařských konstrukcí </t>
  </si>
  <si>
    <t>0,3*(22*2,4+0,9*2)+0,15*2,4*12</t>
  </si>
  <si>
    <t>0,3*(0,6+0,9*2)*9+1,9+4,2+0,9+4,1</t>
  </si>
  <si>
    <t>0,3*(0,8+1,2+1,2+1,2+3,6*2)</t>
  </si>
  <si>
    <t xml:space="preserve">Okno plastové 2křídlové 240x75 cm O/OS </t>
  </si>
  <si>
    <t>VÝKAZ VÝMĚR - s výpočtem ploch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</si>
</sst>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</numFmts>
  <fonts count="30"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7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2" fillId="19" borderId="14" xfId="0" applyNumberFormat="1" applyFont="1" applyFill="1" applyBorder="1" applyAlignment="1">
      <alignment/>
    </xf>
    <xf numFmtId="49" fontId="0" fillId="19" borderId="15" xfId="0" applyNumberFormat="1" applyFill="1" applyBorder="1" applyAlignment="1">
      <alignment/>
    </xf>
    <xf numFmtId="0" fontId="3" fillId="19" borderId="0" xfId="0" applyFont="1" applyFill="1" applyBorder="1" applyAlignment="1">
      <alignment/>
    </xf>
    <xf numFmtId="0" fontId="0" fillId="19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1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5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7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165" fontId="6" fillId="0" borderId="44" xfId="0" applyNumberFormat="1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7" fillId="0" borderId="49" xfId="46" applyBorder="1">
      <alignment/>
      <protection/>
    </xf>
    <xf numFmtId="0" fontId="7" fillId="0" borderId="49" xfId="46" applyBorder="1" applyAlignment="1">
      <alignment horizontal="right"/>
      <protection/>
    </xf>
    <xf numFmtId="0" fontId="7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3" fillId="0" borderId="51" xfId="46" applyFont="1" applyBorder="1">
      <alignment/>
      <protection/>
    </xf>
    <xf numFmtId="0" fontId="7" fillId="0" borderId="51" xfId="46" applyBorder="1">
      <alignment/>
      <protection/>
    </xf>
    <xf numFmtId="0" fontId="7" fillId="0" borderId="51" xfId="46" applyBorder="1" applyAlignment="1">
      <alignment horizontal="right"/>
      <protection/>
    </xf>
    <xf numFmtId="49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5" fillId="0" borderId="30" xfId="0" applyNumberFormat="1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49" fontId="9" fillId="0" borderId="14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55" xfId="0" applyNumberFormat="1" applyFont="1" applyFill="1" applyBorder="1" applyAlignment="1">
      <alignment/>
    </xf>
    <xf numFmtId="3" fontId="7" fillId="0" borderId="56" xfId="0" applyNumberFormat="1" applyFont="1" applyFill="1" applyBorder="1" applyAlignment="1">
      <alignment/>
    </xf>
    <xf numFmtId="0" fontId="5" fillId="0" borderId="30" xfId="0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3" fontId="5" fillId="0" borderId="52" xfId="0" applyNumberFormat="1" applyFon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3" fontId="5" fillId="0" borderId="54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0" fillId="0" borderId="57" xfId="0" applyFill="1" applyBorder="1" applyAlignment="1">
      <alignment/>
    </xf>
    <xf numFmtId="0" fontId="5" fillId="0" borderId="58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right"/>
    </xf>
    <xf numFmtId="0" fontId="5" fillId="0" borderId="38" xfId="0" applyFont="1" applyFill="1" applyBorder="1" applyAlignment="1">
      <alignment horizontal="center"/>
    </xf>
    <xf numFmtId="4" fontId="4" fillId="0" borderId="37" xfId="0" applyNumberFormat="1" applyFont="1" applyFill="1" applyBorder="1" applyAlignment="1">
      <alignment horizontal="right"/>
    </xf>
    <xf numFmtId="4" fontId="4" fillId="0" borderId="57" xfId="0" applyNumberFormat="1" applyFont="1" applyFill="1" applyBorder="1" applyAlignment="1">
      <alignment horizontal="right"/>
    </xf>
    <xf numFmtId="0" fontId="7" fillId="0" borderId="41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3" fontId="7" fillId="0" borderId="40" xfId="0" applyNumberFormat="1" applyFont="1" applyFill="1" applyBorder="1" applyAlignment="1">
      <alignment horizontal="right"/>
    </xf>
    <xf numFmtId="166" fontId="7" fillId="0" borderId="60" xfId="0" applyNumberFormat="1" applyFont="1" applyFill="1" applyBorder="1" applyAlignment="1">
      <alignment horizontal="right"/>
    </xf>
    <xf numFmtId="3" fontId="7" fillId="0" borderId="61" xfId="0" applyNumberFormat="1" applyFont="1" applyFill="1" applyBorder="1" applyAlignment="1">
      <alignment horizontal="right"/>
    </xf>
    <xf numFmtId="4" fontId="7" fillId="0" borderId="34" xfId="0" applyNumberFormat="1" applyFont="1" applyFill="1" applyBorder="1" applyAlignment="1">
      <alignment horizontal="right"/>
    </xf>
    <xf numFmtId="3" fontId="7" fillId="0" borderId="59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5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2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0" fontId="7" fillId="0" borderId="0" xfId="46">
      <alignment/>
      <protection/>
    </xf>
    <xf numFmtId="0" fontId="7" fillId="0" borderId="0" xfId="46" applyFill="1">
      <alignment/>
      <protection/>
    </xf>
    <xf numFmtId="0" fontId="11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right"/>
      <protection/>
    </xf>
    <xf numFmtId="0" fontId="3" fillId="0" borderId="49" xfId="46" applyFont="1" applyFill="1" applyBorder="1">
      <alignment/>
      <protection/>
    </xf>
    <xf numFmtId="0" fontId="7" fillId="0" borderId="49" xfId="46" applyFill="1" applyBorder="1">
      <alignment/>
      <protection/>
    </xf>
    <xf numFmtId="0" fontId="9" fillId="0" borderId="49" xfId="46" applyFont="1" applyFill="1" applyBorder="1" applyAlignment="1">
      <alignment horizontal="right"/>
      <protection/>
    </xf>
    <xf numFmtId="0" fontId="7" fillId="0" borderId="49" xfId="46" applyFill="1" applyBorder="1" applyAlignment="1">
      <alignment horizontal="left"/>
      <protection/>
    </xf>
    <xf numFmtId="0" fontId="7" fillId="0" borderId="50" xfId="46" applyFill="1" applyBorder="1">
      <alignment/>
      <protection/>
    </xf>
    <xf numFmtId="0" fontId="3" fillId="0" borderId="51" xfId="46" applyFont="1" applyFill="1" applyBorder="1">
      <alignment/>
      <protection/>
    </xf>
    <xf numFmtId="0" fontId="7" fillId="0" borderId="51" xfId="46" applyFill="1" applyBorder="1">
      <alignment/>
      <protection/>
    </xf>
    <xf numFmtId="0" fontId="9" fillId="0" borderId="0" xfId="46" applyFont="1" applyFill="1">
      <alignment/>
      <protection/>
    </xf>
    <xf numFmtId="0" fontId="7" fillId="0" borderId="0" xfId="46" applyFont="1" applyFill="1">
      <alignment/>
      <protection/>
    </xf>
    <xf numFmtId="0" fontId="7" fillId="0" borderId="0" xfId="46" applyFill="1" applyAlignment="1">
      <alignment horizontal="right"/>
      <protection/>
    </xf>
    <xf numFmtId="0" fontId="7" fillId="0" borderId="0" xfId="46" applyFill="1" applyAlignment="1">
      <alignment/>
      <protection/>
    </xf>
    <xf numFmtId="49" fontId="4" fillId="0" borderId="60" xfId="46" applyNumberFormat="1" applyFont="1" applyFill="1" applyBorder="1">
      <alignment/>
      <protection/>
    </xf>
    <xf numFmtId="0" fontId="4" fillId="0" borderId="39" xfId="46" applyFont="1" applyFill="1" applyBorder="1" applyAlignment="1">
      <alignment horizontal="center"/>
      <protection/>
    </xf>
    <xf numFmtId="0" fontId="4" fillId="0" borderId="39" xfId="46" applyNumberFormat="1" applyFont="1" applyFill="1" applyBorder="1" applyAlignment="1">
      <alignment horizontal="center"/>
      <protection/>
    </xf>
    <xf numFmtId="0" fontId="4" fillId="0" borderId="60" xfId="46" applyFont="1" applyFill="1" applyBorder="1" applyAlignment="1">
      <alignment horizontal="center"/>
      <protection/>
    </xf>
    <xf numFmtId="0" fontId="5" fillId="0" borderId="55" xfId="46" applyFont="1" applyFill="1" applyBorder="1" applyAlignment="1">
      <alignment horizontal="center"/>
      <protection/>
    </xf>
    <xf numFmtId="49" fontId="5" fillId="0" borderId="55" xfId="46" applyNumberFormat="1" applyFont="1" applyFill="1" applyBorder="1" applyAlignment="1">
      <alignment horizontal="left"/>
      <protection/>
    </xf>
    <xf numFmtId="0" fontId="5" fillId="0" borderId="55" xfId="46" applyFont="1" applyFill="1" applyBorder="1">
      <alignment/>
      <protection/>
    </xf>
    <xf numFmtId="0" fontId="7" fillId="0" borderId="55" xfId="46" applyFill="1" applyBorder="1" applyAlignment="1">
      <alignment horizontal="center"/>
      <protection/>
    </xf>
    <xf numFmtId="0" fontId="7" fillId="0" borderId="55" xfId="46" applyNumberFormat="1" applyFill="1" applyBorder="1" applyAlignment="1">
      <alignment horizontal="right"/>
      <protection/>
    </xf>
    <xf numFmtId="0" fontId="7" fillId="0" borderId="55" xfId="46" applyNumberFormat="1" applyFill="1" applyBorder="1">
      <alignment/>
      <protection/>
    </xf>
    <xf numFmtId="0" fontId="7" fillId="0" borderId="55" xfId="46" applyFont="1" applyFill="1" applyBorder="1" applyAlignment="1">
      <alignment horizontal="center"/>
      <protection/>
    </xf>
    <xf numFmtId="49" fontId="8" fillId="0" borderId="55" xfId="46" applyNumberFormat="1" applyFont="1" applyFill="1" applyBorder="1" applyAlignment="1">
      <alignment horizontal="left"/>
      <protection/>
    </xf>
    <xf numFmtId="0" fontId="8" fillId="0" borderId="55" xfId="46" applyFont="1" applyFill="1" applyBorder="1" applyAlignment="1">
      <alignment wrapText="1"/>
      <protection/>
    </xf>
    <xf numFmtId="49" fontId="8" fillId="0" borderId="55" xfId="46" applyNumberFormat="1" applyFont="1" applyFill="1" applyBorder="1" applyAlignment="1">
      <alignment horizontal="center" shrinkToFit="1"/>
      <protection/>
    </xf>
    <xf numFmtId="4" fontId="8" fillId="0" borderId="55" xfId="46" applyNumberFormat="1" applyFont="1" applyFill="1" applyBorder="1" applyAlignment="1">
      <alignment horizontal="right"/>
      <protection/>
    </xf>
    <xf numFmtId="4" fontId="8" fillId="0" borderId="55" xfId="46" applyNumberFormat="1" applyFont="1" applyFill="1" applyBorder="1">
      <alignment/>
      <protection/>
    </xf>
    <xf numFmtId="0" fontId="7" fillId="0" borderId="63" xfId="46" applyFill="1" applyBorder="1" applyAlignment="1">
      <alignment horizontal="center"/>
      <protection/>
    </xf>
    <xf numFmtId="49" fontId="3" fillId="0" borderId="63" xfId="46" applyNumberFormat="1" applyFont="1" applyFill="1" applyBorder="1" applyAlignment="1">
      <alignment horizontal="left"/>
      <protection/>
    </xf>
    <xf numFmtId="0" fontId="3" fillId="0" borderId="63" xfId="46" applyFont="1" applyFill="1" applyBorder="1">
      <alignment/>
      <protection/>
    </xf>
    <xf numFmtId="4" fontId="7" fillId="0" borderId="63" xfId="46" applyNumberFormat="1" applyFill="1" applyBorder="1" applyAlignment="1">
      <alignment horizontal="right"/>
      <protection/>
    </xf>
    <xf numFmtId="4" fontId="5" fillId="0" borderId="63" xfId="46" applyNumberFormat="1" applyFont="1" applyFill="1" applyBorder="1">
      <alignment/>
      <protection/>
    </xf>
    <xf numFmtId="0" fontId="7" fillId="0" borderId="0" xfId="46" applyAlignment="1">
      <alignment horizontal="right"/>
      <protection/>
    </xf>
    <xf numFmtId="0" fontId="9" fillId="0" borderId="55" xfId="46" applyFont="1" applyFill="1" applyBorder="1" applyAlignment="1">
      <alignment horizontal="center"/>
      <protection/>
    </xf>
    <xf numFmtId="49" fontId="9" fillId="0" borderId="55" xfId="46" applyNumberFormat="1" applyFont="1" applyFill="1" applyBorder="1" applyAlignment="1">
      <alignment horizontal="left"/>
      <protection/>
    </xf>
    <xf numFmtId="4" fontId="13" fillId="0" borderId="55" xfId="46" applyNumberFormat="1" applyFont="1" applyFill="1" applyBorder="1" applyAlignment="1">
      <alignment horizontal="right" wrapText="1"/>
      <protection/>
    </xf>
    <xf numFmtId="0" fontId="13" fillId="0" borderId="55" xfId="46" applyFont="1" applyFill="1" applyBorder="1" applyAlignment="1">
      <alignment horizontal="left" wrapText="1"/>
      <protection/>
    </xf>
    <xf numFmtId="0" fontId="13" fillId="0" borderId="55" xfId="0" applyFont="1" applyFill="1" applyBorder="1" applyAlignment="1">
      <alignment horizontal="right"/>
    </xf>
    <xf numFmtId="0" fontId="13" fillId="0" borderId="22" xfId="46" applyFont="1" applyFill="1" applyBorder="1" applyAlignment="1">
      <alignment horizontal="left" shrinkToFit="1"/>
      <protection/>
    </xf>
    <xf numFmtId="0" fontId="0" fillId="0" borderId="0" xfId="0" applyFill="1" applyAlignment="1">
      <alignment horizontal="left" shrinkToFit="1"/>
    </xf>
    <xf numFmtId="4" fontId="8" fillId="0" borderId="55" xfId="46" applyNumberFormat="1" applyFont="1" applyFill="1" applyBorder="1" applyAlignment="1">
      <alignment horizontal="right" wrapText="1"/>
      <protection/>
    </xf>
    <xf numFmtId="4" fontId="13" fillId="0" borderId="55" xfId="46" applyNumberFormat="1" applyFont="1" applyFill="1" applyBorder="1" applyAlignment="1">
      <alignment horizontal="left" wrapText="1"/>
      <protection/>
    </xf>
    <xf numFmtId="0" fontId="4" fillId="0" borderId="24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5" fillId="0" borderId="64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7" fillId="0" borderId="65" xfId="46" applyFont="1" applyBorder="1" applyAlignment="1">
      <alignment horizontal="center"/>
      <protection/>
    </xf>
    <xf numFmtId="0" fontId="7" fillId="0" borderId="66" xfId="46" applyFont="1" applyBorder="1" applyAlignment="1">
      <alignment horizontal="center"/>
      <protection/>
    </xf>
    <xf numFmtId="0" fontId="7" fillId="0" borderId="67" xfId="46" applyFont="1" applyBorder="1" applyAlignment="1">
      <alignment horizontal="center"/>
      <protection/>
    </xf>
    <xf numFmtId="0" fontId="7" fillId="0" borderId="68" xfId="46" applyFont="1" applyBorder="1" applyAlignment="1">
      <alignment horizontal="center"/>
      <protection/>
    </xf>
    <xf numFmtId="0" fontId="7" fillId="0" borderId="51" xfId="46" applyFont="1" applyBorder="1" applyAlignment="1">
      <alignment horizontal="left"/>
      <protection/>
    </xf>
    <xf numFmtId="0" fontId="7" fillId="0" borderId="69" xfId="46" applyFont="1" applyBorder="1" applyAlignment="1">
      <alignment horizontal="left"/>
      <protection/>
    </xf>
    <xf numFmtId="3" fontId="5" fillId="0" borderId="44" xfId="0" applyNumberFormat="1" applyFont="1" applyFill="1" applyBorder="1" applyAlignment="1">
      <alignment horizontal="right"/>
    </xf>
    <xf numFmtId="3" fontId="5" fillId="0" borderId="62" xfId="0" applyNumberFormat="1" applyFont="1" applyFill="1" applyBorder="1" applyAlignment="1">
      <alignment horizontal="right"/>
    </xf>
    <xf numFmtId="0" fontId="13" fillId="0" borderId="22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0" fillId="0" borderId="0" xfId="46" applyFont="1" applyAlignment="1">
      <alignment horizontal="center"/>
      <protection/>
    </xf>
    <xf numFmtId="0" fontId="7" fillId="0" borderId="65" xfId="46" applyFont="1" applyFill="1" applyBorder="1" applyAlignment="1">
      <alignment horizontal="center"/>
      <protection/>
    </xf>
    <xf numFmtId="0" fontId="7" fillId="0" borderId="66" xfId="46" applyFont="1" applyFill="1" applyBorder="1" applyAlignment="1">
      <alignment horizontal="center"/>
      <protection/>
    </xf>
    <xf numFmtId="49" fontId="7" fillId="0" borderId="67" xfId="46" applyNumberFormat="1" applyFont="1" applyFill="1" applyBorder="1" applyAlignment="1">
      <alignment horizontal="center"/>
      <protection/>
    </xf>
    <xf numFmtId="0" fontId="7" fillId="0" borderId="68" xfId="46" applyFont="1" applyFill="1" applyBorder="1" applyAlignment="1">
      <alignment horizontal="center"/>
      <protection/>
    </xf>
    <xf numFmtId="0" fontId="7" fillId="0" borderId="51" xfId="46" applyFill="1" applyBorder="1" applyAlignment="1">
      <alignment horizontal="center" shrinkToFit="1"/>
      <protection/>
    </xf>
    <xf numFmtId="0" fontId="7" fillId="0" borderId="69" xfId="46" applyFill="1" applyBorder="1" applyAlignment="1">
      <alignment horizontal="center" shrinkToFit="1"/>
      <protection/>
    </xf>
    <xf numFmtId="3" fontId="13" fillId="0" borderId="22" xfId="46" applyNumberFormat="1" applyFont="1" applyFill="1" applyBorder="1" applyAlignment="1">
      <alignment horizontal="left" wrapText="1"/>
      <protection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zpo&#269;et%20gymn&#225;ziu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>
            <v>0</v>
          </cell>
          <cell r="C4" t="str">
            <v>Gymnázium</v>
          </cell>
        </row>
        <row r="6">
          <cell r="A6">
            <v>0</v>
          </cell>
          <cell r="C6" t="str">
            <v>Zateplení Gymnázia a Sportovní haly</v>
          </cell>
        </row>
      </sheetData>
      <sheetData sheetId="1">
        <row r="25">
          <cell r="E25">
            <v>1852048.9636</v>
          </cell>
          <cell r="F25">
            <v>598533.3518</v>
          </cell>
          <cell r="G25">
            <v>0</v>
          </cell>
          <cell r="H25">
            <v>16000</v>
          </cell>
          <cell r="I25">
            <v>0</v>
          </cell>
        </row>
        <row r="31">
          <cell r="H31">
            <v>24665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2.00390625" style="0" customWidth="1"/>
    <col min="2" max="2" width="15.00390625" style="0" customWidth="1"/>
    <col min="3" max="3" width="15.8515625" style="0" customWidth="1"/>
    <col min="4" max="4" width="12.8515625" style="0" customWidth="1"/>
    <col min="5" max="5" width="12.57421875" style="0" customWidth="1"/>
    <col min="6" max="6" width="19.7109375" style="0" customWidth="1"/>
    <col min="7" max="7" width="11.140625" style="0" customWidth="1"/>
  </cols>
  <sheetData>
    <row r="1" spans="1:7" ht="21.75" customHeight="1">
      <c r="A1" s="1" t="s">
        <v>541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5" t="s">
        <v>2</v>
      </c>
      <c r="G3" s="6"/>
    </row>
    <row r="4" spans="1:7" ht="12.75" customHeight="1">
      <c r="A4" s="7"/>
      <c r="B4" s="8"/>
      <c r="C4" s="9" t="s">
        <v>399</v>
      </c>
      <c r="D4" s="10"/>
      <c r="E4" s="10"/>
      <c r="F4" s="11"/>
      <c r="G4" s="12"/>
    </row>
    <row r="5" spans="1:7" ht="12.75" customHeight="1">
      <c r="A5" s="13" t="s">
        <v>3</v>
      </c>
      <c r="B5" s="14"/>
      <c r="C5" s="15" t="s">
        <v>4</v>
      </c>
      <c r="D5" s="15"/>
      <c r="E5" s="15"/>
      <c r="F5" s="16" t="s">
        <v>5</v>
      </c>
      <c r="G5" s="17"/>
    </row>
    <row r="6" spans="1:7" ht="12.75" customHeight="1">
      <c r="A6" s="7"/>
      <c r="B6" s="8"/>
      <c r="C6" s="9" t="s">
        <v>6</v>
      </c>
      <c r="D6" s="10"/>
      <c r="E6" s="10"/>
      <c r="F6" s="18"/>
      <c r="G6" s="12"/>
    </row>
    <row r="7" spans="1:7" ht="15">
      <c r="A7" s="13" t="s">
        <v>7</v>
      </c>
      <c r="B7" s="15"/>
      <c r="C7" s="170"/>
      <c r="D7" s="171"/>
      <c r="E7" s="19" t="s">
        <v>8</v>
      </c>
      <c r="F7" s="20"/>
      <c r="G7" s="21">
        <v>0</v>
      </c>
    </row>
    <row r="8" spans="1:7" ht="15">
      <c r="A8" s="13" t="s">
        <v>9</v>
      </c>
      <c r="B8" s="15"/>
      <c r="C8" s="170" t="s">
        <v>10</v>
      </c>
      <c r="D8" s="171"/>
      <c r="E8" s="16" t="s">
        <v>11</v>
      </c>
      <c r="F8" s="15"/>
      <c r="G8" s="22">
        <f>IF(PocetMJ=0,,ROUND((F30+F32)/PocetMJ,1))</f>
        <v>0</v>
      </c>
    </row>
    <row r="9" spans="1:7" ht="15">
      <c r="A9" s="23" t="s">
        <v>12</v>
      </c>
      <c r="B9" s="24"/>
      <c r="C9" s="24"/>
      <c r="D9" s="24"/>
      <c r="E9" s="25" t="s">
        <v>13</v>
      </c>
      <c r="F9" s="24"/>
      <c r="G9" s="26"/>
    </row>
    <row r="10" spans="1:8" ht="15">
      <c r="A10" s="27" t="s">
        <v>14</v>
      </c>
      <c r="B10" s="11"/>
      <c r="C10" s="11"/>
      <c r="D10" s="11"/>
      <c r="E10" s="28" t="s">
        <v>15</v>
      </c>
      <c r="F10" s="11"/>
      <c r="G10" s="12"/>
      <c r="H10" s="29"/>
    </row>
    <row r="11" spans="1:7" ht="15">
      <c r="A11" s="27"/>
      <c r="B11" s="11"/>
      <c r="C11" s="11" t="s">
        <v>16</v>
      </c>
      <c r="D11" s="11"/>
      <c r="E11" s="172"/>
      <c r="F11" s="173"/>
      <c r="G11" s="174"/>
    </row>
    <row r="12" spans="1:7" ht="28.5" customHeight="1" thickBot="1">
      <c r="A12" s="30" t="s">
        <v>17</v>
      </c>
      <c r="B12" s="31"/>
      <c r="C12" s="31"/>
      <c r="D12" s="31"/>
      <c r="E12" s="32"/>
      <c r="F12" s="32"/>
      <c r="G12" s="33"/>
    </row>
    <row r="13" spans="1:7" ht="17.25" customHeight="1" thickBot="1">
      <c r="A13" s="34" t="s">
        <v>18</v>
      </c>
      <c r="B13" s="35"/>
      <c r="C13" s="36"/>
      <c r="D13" s="37" t="s">
        <v>19</v>
      </c>
      <c r="E13" s="38"/>
      <c r="F13" s="38"/>
      <c r="G13" s="36"/>
    </row>
    <row r="14" spans="1:7" ht="15.75" customHeight="1">
      <c r="A14" s="39"/>
      <c r="B14" s="40" t="s">
        <v>20</v>
      </c>
      <c r="C14" s="41">
        <v>0</v>
      </c>
      <c r="D14" s="42" t="s">
        <v>57</v>
      </c>
      <c r="E14" s="43"/>
      <c r="F14" s="44"/>
      <c r="G14" s="41">
        <f>List2!H31+List4!H30</f>
        <v>0</v>
      </c>
    </row>
    <row r="15" spans="1:7" ht="15.75" customHeight="1">
      <c r="A15" s="39" t="s">
        <v>21</v>
      </c>
      <c r="B15" s="40" t="s">
        <v>22</v>
      </c>
      <c r="C15" s="41">
        <f>List2!H24+List4!H23</f>
        <v>0</v>
      </c>
      <c r="D15" s="23"/>
      <c r="E15" s="45"/>
      <c r="F15" s="46"/>
      <c r="G15" s="41"/>
    </row>
    <row r="16" spans="1:7" ht="15.75" customHeight="1">
      <c r="A16" s="39" t="s">
        <v>23</v>
      </c>
      <c r="B16" s="40" t="s">
        <v>24</v>
      </c>
      <c r="C16" s="41">
        <f>List2!E25+List4!E24</f>
        <v>0</v>
      </c>
      <c r="D16" s="23"/>
      <c r="E16" s="45"/>
      <c r="F16" s="46"/>
      <c r="G16" s="41"/>
    </row>
    <row r="17" spans="1:7" ht="15">
      <c r="A17" s="47" t="s">
        <v>25</v>
      </c>
      <c r="B17" s="40" t="s">
        <v>26</v>
      </c>
      <c r="C17" s="41">
        <f>List2!F25+List4!F24</f>
        <v>0</v>
      </c>
      <c r="D17" s="23"/>
      <c r="E17" s="45"/>
      <c r="F17" s="46"/>
      <c r="G17" s="41"/>
    </row>
    <row r="18" spans="1:7" ht="15">
      <c r="A18" s="48" t="s">
        <v>27</v>
      </c>
      <c r="B18" s="40"/>
      <c r="C18" s="41">
        <f>SUM(C14:C17)</f>
        <v>0</v>
      </c>
      <c r="D18" s="49"/>
      <c r="E18" s="45"/>
      <c r="F18" s="46"/>
      <c r="G18" s="41"/>
    </row>
    <row r="19" spans="1:7" ht="15">
      <c r="A19" s="48"/>
      <c r="B19" s="40"/>
      <c r="C19" s="41"/>
      <c r="D19" s="23"/>
      <c r="E19" s="45"/>
      <c r="F19" s="46"/>
      <c r="G19" s="41"/>
    </row>
    <row r="20" spans="1:7" ht="15">
      <c r="A20" s="48" t="s">
        <v>28</v>
      </c>
      <c r="B20" s="40"/>
      <c r="C20" s="41">
        <f>List2!I25+List4!I24</f>
        <v>0</v>
      </c>
      <c r="D20" s="23"/>
      <c r="E20" s="45"/>
      <c r="F20" s="46"/>
      <c r="G20" s="41"/>
    </row>
    <row r="21" spans="1:7" ht="15">
      <c r="A21" s="27" t="s">
        <v>29</v>
      </c>
      <c r="B21" s="11"/>
      <c r="C21" s="41">
        <f>C18+C20</f>
        <v>0</v>
      </c>
      <c r="D21" s="23" t="s">
        <v>30</v>
      </c>
      <c r="E21" s="45"/>
      <c r="F21" s="46"/>
      <c r="G21" s="41"/>
    </row>
    <row r="22" spans="1:7" ht="15.75" thickBot="1">
      <c r="A22" s="23" t="s">
        <v>31</v>
      </c>
      <c r="B22" s="24"/>
      <c r="C22" s="50">
        <f>C21+G22</f>
        <v>0</v>
      </c>
      <c r="D22" s="51" t="s">
        <v>32</v>
      </c>
      <c r="E22" s="52"/>
      <c r="F22" s="53"/>
      <c r="G22" s="41">
        <f>G14</f>
        <v>0</v>
      </c>
    </row>
    <row r="23" spans="1:7" ht="15">
      <c r="A23" s="3" t="s">
        <v>33</v>
      </c>
      <c r="B23" s="5"/>
      <c r="C23" s="54" t="s">
        <v>34</v>
      </c>
      <c r="D23" s="5"/>
      <c r="E23" s="54" t="s">
        <v>35</v>
      </c>
      <c r="F23" s="5"/>
      <c r="G23" s="6"/>
    </row>
    <row r="24" spans="1:7" ht="15">
      <c r="A24" s="13"/>
      <c r="B24" s="15"/>
      <c r="C24" s="16" t="s">
        <v>36</v>
      </c>
      <c r="D24" s="15"/>
      <c r="E24" s="16" t="s">
        <v>36</v>
      </c>
      <c r="F24" s="15"/>
      <c r="G24" s="17"/>
    </row>
    <row r="25" spans="1:7" ht="15">
      <c r="A25" s="27" t="s">
        <v>37</v>
      </c>
      <c r="B25" s="55"/>
      <c r="C25" s="28" t="s">
        <v>37</v>
      </c>
      <c r="D25" s="11"/>
      <c r="E25" s="28" t="s">
        <v>37</v>
      </c>
      <c r="F25" s="11"/>
      <c r="G25" s="12"/>
    </row>
    <row r="26" spans="1:7" ht="15">
      <c r="A26" s="27"/>
      <c r="B26" s="56"/>
      <c r="C26" s="28" t="s">
        <v>38</v>
      </c>
      <c r="D26" s="11"/>
      <c r="E26" s="28" t="s">
        <v>39</v>
      </c>
      <c r="F26" s="11"/>
      <c r="G26" s="12"/>
    </row>
    <row r="27" spans="1:7" ht="15">
      <c r="A27" s="27"/>
      <c r="B27" s="11"/>
      <c r="C27" s="28"/>
      <c r="D27" s="11"/>
      <c r="E27" s="28"/>
      <c r="F27" s="11"/>
      <c r="G27" s="12"/>
    </row>
    <row r="28" spans="1:7" ht="15">
      <c r="A28" s="27"/>
      <c r="B28" s="11"/>
      <c r="C28" s="28"/>
      <c r="D28" s="11"/>
      <c r="E28" s="28"/>
      <c r="F28" s="11"/>
      <c r="G28" s="12"/>
    </row>
    <row r="29" spans="1:7" ht="15">
      <c r="A29" s="13" t="s">
        <v>40</v>
      </c>
      <c r="B29" s="15"/>
      <c r="C29" s="57">
        <v>0</v>
      </c>
      <c r="D29" s="15" t="s">
        <v>41</v>
      </c>
      <c r="E29" s="16"/>
      <c r="F29" s="58">
        <v>0</v>
      </c>
      <c r="G29" s="17"/>
    </row>
    <row r="30" spans="1:7" ht="15">
      <c r="A30" s="13" t="s">
        <v>40</v>
      </c>
      <c r="B30" s="15"/>
      <c r="C30" s="57">
        <v>15</v>
      </c>
      <c r="D30" s="15" t="s">
        <v>41</v>
      </c>
      <c r="E30" s="16"/>
      <c r="F30" s="58">
        <v>0</v>
      </c>
      <c r="G30" s="17"/>
    </row>
    <row r="31" spans="1:7" ht="15">
      <c r="A31" s="13" t="s">
        <v>42</v>
      </c>
      <c r="B31" s="15"/>
      <c r="C31" s="57">
        <v>15</v>
      </c>
      <c r="D31" s="15" t="s">
        <v>41</v>
      </c>
      <c r="E31" s="16"/>
      <c r="F31" s="59">
        <f>ROUND(PRODUCT(F30,C31/100),0)</f>
        <v>0</v>
      </c>
      <c r="G31" s="26"/>
    </row>
    <row r="32" spans="1:7" ht="15">
      <c r="A32" s="13" t="s">
        <v>40</v>
      </c>
      <c r="B32" s="15"/>
      <c r="C32" s="57">
        <v>21</v>
      </c>
      <c r="D32" s="15" t="s">
        <v>41</v>
      </c>
      <c r="E32" s="16"/>
      <c r="F32" s="58">
        <f>C22</f>
        <v>0</v>
      </c>
      <c r="G32" s="17"/>
    </row>
    <row r="33" spans="1:7" ht="15">
      <c r="A33" s="13" t="s">
        <v>42</v>
      </c>
      <c r="B33" s="15"/>
      <c r="C33" s="57">
        <v>21</v>
      </c>
      <c r="D33" s="15" t="s">
        <v>41</v>
      </c>
      <c r="E33" s="16"/>
      <c r="F33" s="59">
        <f>ROUND(PRODUCT(F32,C33/100),0)</f>
        <v>0</v>
      </c>
      <c r="G33" s="26"/>
    </row>
    <row r="34" spans="1:7" s="65" customFormat="1" ht="16.5" thickBot="1">
      <c r="A34" s="60" t="s">
        <v>43</v>
      </c>
      <c r="B34" s="61"/>
      <c r="C34" s="61"/>
      <c r="D34" s="61"/>
      <c r="E34" s="62"/>
      <c r="F34" s="63">
        <f>ROUND(SUM(F29:F33),0)</f>
        <v>0</v>
      </c>
      <c r="G34" s="64"/>
    </row>
    <row r="36" spans="1:7" ht="15">
      <c r="A36" s="66" t="s">
        <v>44</v>
      </c>
      <c r="B36" s="66"/>
      <c r="C36" s="66"/>
      <c r="D36" s="66"/>
      <c r="E36" s="66"/>
      <c r="F36" s="66"/>
      <c r="G36" s="66"/>
    </row>
    <row r="37" spans="1:7" ht="15">
      <c r="A37" s="66"/>
      <c r="B37" s="175"/>
      <c r="C37" s="175"/>
      <c r="D37" s="175"/>
      <c r="E37" s="175"/>
      <c r="F37" s="175"/>
      <c r="G37" s="175"/>
    </row>
    <row r="38" spans="1:7" ht="15">
      <c r="A38" s="67"/>
      <c r="B38" s="175"/>
      <c r="C38" s="175"/>
      <c r="D38" s="175"/>
      <c r="E38" s="175"/>
      <c r="F38" s="175"/>
      <c r="G38" s="175"/>
    </row>
    <row r="39" spans="1:7" ht="15">
      <c r="A39" s="67"/>
      <c r="B39" s="175"/>
      <c r="C39" s="175"/>
      <c r="D39" s="175"/>
      <c r="E39" s="175"/>
      <c r="F39" s="175"/>
      <c r="G39" s="175"/>
    </row>
    <row r="40" spans="1:7" ht="15">
      <c r="A40" s="67"/>
      <c r="B40" s="175"/>
      <c r="C40" s="175"/>
      <c r="D40" s="175"/>
      <c r="E40" s="175"/>
      <c r="F40" s="175"/>
      <c r="G40" s="175"/>
    </row>
    <row r="41" spans="1:7" ht="15">
      <c r="A41" s="67"/>
      <c r="B41" s="175"/>
      <c r="C41" s="175"/>
      <c r="D41" s="175"/>
      <c r="E41" s="175"/>
      <c r="F41" s="175"/>
      <c r="G41" s="175"/>
    </row>
    <row r="42" spans="1:7" ht="15">
      <c r="A42" s="67"/>
      <c r="B42" s="175"/>
      <c r="C42" s="175"/>
      <c r="D42" s="175"/>
      <c r="E42" s="175"/>
      <c r="F42" s="175"/>
      <c r="G42" s="175"/>
    </row>
    <row r="43" spans="1:7" ht="15">
      <c r="A43" s="67"/>
      <c r="B43" s="175"/>
      <c r="C43" s="175"/>
      <c r="D43" s="175"/>
      <c r="E43" s="175"/>
      <c r="F43" s="175"/>
      <c r="G43" s="175"/>
    </row>
    <row r="44" spans="1:7" ht="15">
      <c r="A44" s="67"/>
      <c r="B44" s="175"/>
      <c r="C44" s="175"/>
      <c r="D44" s="175"/>
      <c r="E44" s="175"/>
      <c r="F44" s="175"/>
      <c r="G44" s="175"/>
    </row>
    <row r="45" spans="1:7" ht="15">
      <c r="A45" s="67"/>
      <c r="B45" s="175"/>
      <c r="C45" s="175"/>
      <c r="D45" s="175"/>
      <c r="E45" s="175"/>
      <c r="F45" s="175"/>
      <c r="G45" s="175"/>
    </row>
  </sheetData>
  <sheetProtection/>
  <mergeCells count="4">
    <mergeCell ref="C7:D7"/>
    <mergeCell ref="C8:D8"/>
    <mergeCell ref="E11:G11"/>
    <mergeCell ref="B37:G45"/>
  </mergeCells>
  <printOptions/>
  <pageMargins left="0.5905511811023623" right="0.3937007874015748" top="0.7874015748031497" bottom="0.196850393700787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="90" zoomScaleNormal="90" zoomScalePageLayoutView="0" workbookViewId="0" topLeftCell="A1">
      <selection activeCell="L28" sqref="L28"/>
    </sheetView>
  </sheetViews>
  <sheetFormatPr defaultColWidth="9.140625" defaultRowHeight="15"/>
  <cols>
    <col min="1" max="1" width="5.8515625" style="0" customWidth="1"/>
    <col min="2" max="2" width="6.140625" style="0" customWidth="1"/>
    <col min="3" max="3" width="11.421875" style="0" customWidth="1"/>
    <col min="4" max="4" width="15.8515625" style="0" customWidth="1"/>
    <col min="5" max="5" width="11.28125" style="0" customWidth="1"/>
    <col min="6" max="8" width="9.7109375" style="0" customWidth="1"/>
    <col min="9" max="9" width="10.8515625" style="0" customWidth="1"/>
  </cols>
  <sheetData>
    <row r="1" spans="1:9" ht="15.75" thickTop="1">
      <c r="A1" s="176" t="s">
        <v>3</v>
      </c>
      <c r="B1" s="177"/>
      <c r="C1" s="68" t="s">
        <v>402</v>
      </c>
      <c r="D1" s="69"/>
      <c r="E1" s="70"/>
      <c r="F1" s="69"/>
      <c r="G1" s="71"/>
      <c r="H1" s="72"/>
      <c r="I1" s="73"/>
    </row>
    <row r="2" spans="1:9" ht="15.75" thickBot="1">
      <c r="A2" s="178" t="s">
        <v>0</v>
      </c>
      <c r="B2" s="179"/>
      <c r="C2" s="74" t="s">
        <v>403</v>
      </c>
      <c r="D2" s="75"/>
      <c r="E2" s="76"/>
      <c r="F2" s="75"/>
      <c r="G2" s="180"/>
      <c r="H2" s="180"/>
      <c r="I2" s="181"/>
    </row>
    <row r="3" ht="15.75" thickTop="1">
      <c r="F3" s="11"/>
    </row>
    <row r="4" spans="1:9" ht="18">
      <c r="A4" s="77" t="s">
        <v>45</v>
      </c>
      <c r="B4" s="1"/>
      <c r="C4" s="1"/>
      <c r="D4" s="1"/>
      <c r="E4" s="78"/>
      <c r="F4" s="1"/>
      <c r="G4" s="1"/>
      <c r="H4" s="1"/>
      <c r="I4" s="1"/>
    </row>
    <row r="5" ht="15.75" thickBot="1"/>
    <row r="6" spans="1:9" s="11" customFormat="1" ht="15.75" thickBot="1">
      <c r="A6" s="79"/>
      <c r="B6" s="80" t="s">
        <v>46</v>
      </c>
      <c r="C6" s="80"/>
      <c r="D6" s="81"/>
      <c r="E6" s="82" t="s">
        <v>47</v>
      </c>
      <c r="F6" s="83" t="s">
        <v>48</v>
      </c>
      <c r="G6" s="83" t="s">
        <v>49</v>
      </c>
      <c r="H6" s="83" t="s">
        <v>50</v>
      </c>
      <c r="I6" s="84" t="s">
        <v>28</v>
      </c>
    </row>
    <row r="7" spans="1:9" s="11" customFormat="1" ht="15">
      <c r="A7" s="85" t="s">
        <v>68</v>
      </c>
      <c r="B7" s="86" t="s">
        <v>69</v>
      </c>
      <c r="C7" s="87"/>
      <c r="D7" s="88"/>
      <c r="E7" s="89">
        <f>List3!G11</f>
        <v>0</v>
      </c>
      <c r="F7" s="90">
        <v>0</v>
      </c>
      <c r="G7" s="90">
        <v>0</v>
      </c>
      <c r="H7" s="90">
        <v>0</v>
      </c>
      <c r="I7" s="91">
        <v>0</v>
      </c>
    </row>
    <row r="8" spans="1:9" s="11" customFormat="1" ht="15">
      <c r="A8" s="85" t="s">
        <v>79</v>
      </c>
      <c r="B8" s="86" t="s">
        <v>80</v>
      </c>
      <c r="C8" s="87"/>
      <c r="D8" s="88"/>
      <c r="E8" s="89">
        <f>List3!G14</f>
        <v>0</v>
      </c>
      <c r="F8" s="90">
        <v>0</v>
      </c>
      <c r="G8" s="90">
        <v>0</v>
      </c>
      <c r="H8" s="90">
        <v>0</v>
      </c>
      <c r="I8" s="91">
        <v>0</v>
      </c>
    </row>
    <row r="9" spans="1:9" s="11" customFormat="1" ht="15">
      <c r="A9" s="85" t="s">
        <v>82</v>
      </c>
      <c r="B9" s="86" t="s">
        <v>83</v>
      </c>
      <c r="C9" s="87"/>
      <c r="D9" s="88"/>
      <c r="E9" s="89">
        <f>List3!G28</f>
        <v>0</v>
      </c>
      <c r="F9" s="90">
        <v>0</v>
      </c>
      <c r="G9" s="90">
        <v>0</v>
      </c>
      <c r="H9" s="90">
        <v>0</v>
      </c>
      <c r="I9" s="91">
        <v>0</v>
      </c>
    </row>
    <row r="10" spans="1:9" s="11" customFormat="1" ht="15">
      <c r="A10" s="85" t="s">
        <v>99</v>
      </c>
      <c r="B10" s="86" t="s">
        <v>100</v>
      </c>
      <c r="C10" s="87"/>
      <c r="D10" s="88"/>
      <c r="E10" s="89">
        <f>List3!G47</f>
        <v>0</v>
      </c>
      <c r="F10" s="90">
        <v>0</v>
      </c>
      <c r="G10" s="90">
        <v>0</v>
      </c>
      <c r="H10" s="90">
        <v>0</v>
      </c>
      <c r="I10" s="91">
        <v>0</v>
      </c>
    </row>
    <row r="11" spans="1:9" s="11" customFormat="1" ht="15">
      <c r="A11" s="85" t="s">
        <v>113</v>
      </c>
      <c r="B11" s="86" t="s">
        <v>114</v>
      </c>
      <c r="C11" s="87"/>
      <c r="D11" s="88"/>
      <c r="E11" s="89">
        <f>List3!G51</f>
        <v>0</v>
      </c>
      <c r="F11" s="90">
        <v>0</v>
      </c>
      <c r="G11" s="90">
        <v>0</v>
      </c>
      <c r="H11" s="90">
        <v>0</v>
      </c>
      <c r="I11" s="91">
        <v>0</v>
      </c>
    </row>
    <row r="12" spans="1:9" s="11" customFormat="1" ht="15">
      <c r="A12" s="85" t="s">
        <v>119</v>
      </c>
      <c r="B12" s="86" t="s">
        <v>120</v>
      </c>
      <c r="C12" s="87"/>
      <c r="D12" s="88"/>
      <c r="E12" s="89">
        <f>List3!G63</f>
        <v>0</v>
      </c>
      <c r="F12" s="90">
        <v>0</v>
      </c>
      <c r="G12" s="90">
        <v>0</v>
      </c>
      <c r="H12" s="90">
        <v>0</v>
      </c>
      <c r="I12" s="91">
        <v>0</v>
      </c>
    </row>
    <row r="13" spans="1:9" s="11" customFormat="1" ht="15">
      <c r="A13" s="85" t="s">
        <v>139</v>
      </c>
      <c r="B13" s="86" t="s">
        <v>140</v>
      </c>
      <c r="C13" s="87"/>
      <c r="D13" s="88"/>
      <c r="E13" s="89">
        <f>List3!G70</f>
        <v>0</v>
      </c>
      <c r="F13" s="90">
        <v>0</v>
      </c>
      <c r="G13" s="90">
        <v>0</v>
      </c>
      <c r="H13" s="90">
        <v>0</v>
      </c>
      <c r="I13" s="91">
        <v>0</v>
      </c>
    </row>
    <row r="14" spans="1:9" s="11" customFormat="1" ht="15">
      <c r="A14" s="85" t="s">
        <v>149</v>
      </c>
      <c r="B14" s="86" t="s">
        <v>150</v>
      </c>
      <c r="C14" s="87"/>
      <c r="D14" s="88"/>
      <c r="E14" s="89">
        <f>List3!G73</f>
        <v>0</v>
      </c>
      <c r="F14" s="90">
        <v>0</v>
      </c>
      <c r="G14" s="90">
        <v>0</v>
      </c>
      <c r="H14" s="90">
        <v>0</v>
      </c>
      <c r="I14" s="91">
        <v>0</v>
      </c>
    </row>
    <row r="15" spans="1:9" s="11" customFormat="1" ht="15">
      <c r="A15" s="85" t="s">
        <v>153</v>
      </c>
      <c r="B15" s="86" t="s">
        <v>154</v>
      </c>
      <c r="C15" s="87"/>
      <c r="D15" s="88"/>
      <c r="E15" s="89">
        <f>List3!G89</f>
        <v>0</v>
      </c>
      <c r="F15" s="90">
        <v>0</v>
      </c>
      <c r="G15" s="90">
        <v>0</v>
      </c>
      <c r="H15" s="90">
        <v>0</v>
      </c>
      <c r="I15" s="91">
        <v>0</v>
      </c>
    </row>
    <row r="16" spans="1:9" s="11" customFormat="1" ht="15">
      <c r="A16" s="85" t="s">
        <v>172</v>
      </c>
      <c r="B16" s="86" t="s">
        <v>173</v>
      </c>
      <c r="C16" s="87"/>
      <c r="D16" s="88"/>
      <c r="E16" s="89">
        <f>List3!G93</f>
        <v>0</v>
      </c>
      <c r="F16" s="90">
        <v>0</v>
      </c>
      <c r="G16" s="90">
        <v>0</v>
      </c>
      <c r="H16" s="90">
        <v>0</v>
      </c>
      <c r="I16" s="91">
        <v>0</v>
      </c>
    </row>
    <row r="17" spans="1:9" s="11" customFormat="1" ht="15">
      <c r="A17" s="85" t="s">
        <v>177</v>
      </c>
      <c r="B17" s="86" t="s">
        <v>178</v>
      </c>
      <c r="C17" s="87"/>
      <c r="D17" s="88"/>
      <c r="E17" s="89">
        <v>0</v>
      </c>
      <c r="F17" s="90">
        <f>List3!G96</f>
        <v>0</v>
      </c>
      <c r="G17" s="90">
        <v>0</v>
      </c>
      <c r="H17" s="90">
        <v>0</v>
      </c>
      <c r="I17" s="91">
        <v>0</v>
      </c>
    </row>
    <row r="18" spans="1:9" s="11" customFormat="1" ht="15">
      <c r="A18" s="85" t="s">
        <v>180</v>
      </c>
      <c r="B18" s="86" t="s">
        <v>181</v>
      </c>
      <c r="C18" s="87"/>
      <c r="D18" s="88"/>
      <c r="E18" s="89">
        <v>0</v>
      </c>
      <c r="F18" s="90">
        <f>List3!G117</f>
        <v>0</v>
      </c>
      <c r="G18" s="90">
        <v>0</v>
      </c>
      <c r="H18" s="90">
        <v>0</v>
      </c>
      <c r="I18" s="91">
        <v>0</v>
      </c>
    </row>
    <row r="19" spans="1:9" s="11" customFormat="1" ht="15">
      <c r="A19" s="85" t="s">
        <v>202</v>
      </c>
      <c r="B19" s="86" t="s">
        <v>203</v>
      </c>
      <c r="C19" s="87"/>
      <c r="D19" s="88"/>
      <c r="E19" s="89">
        <v>0</v>
      </c>
      <c r="F19" s="90">
        <f>List3!G134</f>
        <v>0</v>
      </c>
      <c r="G19" s="90">
        <v>0</v>
      </c>
      <c r="H19" s="90">
        <v>0</v>
      </c>
      <c r="I19" s="91">
        <v>0</v>
      </c>
    </row>
    <row r="20" spans="1:9" s="11" customFormat="1" ht="15">
      <c r="A20" s="85" t="s">
        <v>220</v>
      </c>
      <c r="B20" s="86" t="s">
        <v>221</v>
      </c>
      <c r="C20" s="87"/>
      <c r="D20" s="88"/>
      <c r="E20" s="89">
        <v>0</v>
      </c>
      <c r="F20" s="90">
        <f>List3!G159</f>
        <v>0</v>
      </c>
      <c r="G20" s="90">
        <v>0</v>
      </c>
      <c r="H20" s="90">
        <v>0</v>
      </c>
      <c r="I20" s="91">
        <v>0</v>
      </c>
    </row>
    <row r="21" spans="1:9" s="11" customFormat="1" ht="15">
      <c r="A21" s="85" t="s">
        <v>246</v>
      </c>
      <c r="B21" s="86" t="s">
        <v>247</v>
      </c>
      <c r="C21" s="87"/>
      <c r="D21" s="88"/>
      <c r="E21" s="89">
        <v>0</v>
      </c>
      <c r="F21" s="90">
        <f>List3!G171</f>
        <v>0</v>
      </c>
      <c r="G21" s="90">
        <v>0</v>
      </c>
      <c r="H21" s="90">
        <v>0</v>
      </c>
      <c r="I21" s="91">
        <v>0</v>
      </c>
    </row>
    <row r="22" spans="1:9" s="11" customFormat="1" ht="15">
      <c r="A22" s="85" t="s">
        <v>254</v>
      </c>
      <c r="B22" s="86" t="s">
        <v>255</v>
      </c>
      <c r="C22" s="87"/>
      <c r="D22" s="88"/>
      <c r="E22" s="89">
        <v>0</v>
      </c>
      <c r="F22" s="90">
        <f>List3!G176</f>
        <v>0</v>
      </c>
      <c r="G22" s="90">
        <v>0</v>
      </c>
      <c r="H22" s="90">
        <v>0</v>
      </c>
      <c r="I22" s="91">
        <v>0</v>
      </c>
    </row>
    <row r="23" spans="1:9" s="11" customFormat="1" ht="15">
      <c r="A23" s="85" t="s">
        <v>263</v>
      </c>
      <c r="B23" s="86" t="s">
        <v>264</v>
      </c>
      <c r="C23" s="87"/>
      <c r="D23" s="88"/>
      <c r="E23" s="89">
        <v>0</v>
      </c>
      <c r="F23" s="90">
        <f>List3!G180</f>
        <v>0</v>
      </c>
      <c r="G23" s="90">
        <v>0</v>
      </c>
      <c r="H23" s="90">
        <v>0</v>
      </c>
      <c r="I23" s="91">
        <v>0</v>
      </c>
    </row>
    <row r="24" spans="1:9" s="11" customFormat="1" ht="15.75" thickBot="1">
      <c r="A24" s="85" t="s">
        <v>267</v>
      </c>
      <c r="B24" s="86" t="s">
        <v>268</v>
      </c>
      <c r="C24" s="87"/>
      <c r="D24" s="88"/>
      <c r="E24" s="89">
        <v>0</v>
      </c>
      <c r="F24" s="90">
        <v>0</v>
      </c>
      <c r="G24" s="90">
        <v>0</v>
      </c>
      <c r="H24" s="90">
        <f>List3!G184</f>
        <v>0</v>
      </c>
      <c r="I24" s="91">
        <v>0</v>
      </c>
    </row>
    <row r="25" spans="1:9" s="97" customFormat="1" ht="13.5" thickBot="1">
      <c r="A25" s="92"/>
      <c r="B25" s="80" t="s">
        <v>51</v>
      </c>
      <c r="C25" s="80"/>
      <c r="D25" s="93"/>
      <c r="E25" s="94">
        <f>SUM(E7:E24)</f>
        <v>0</v>
      </c>
      <c r="F25" s="95">
        <f>SUM(F7:F24)</f>
        <v>0</v>
      </c>
      <c r="G25" s="95">
        <f>SUM(G7:G24)</f>
        <v>0</v>
      </c>
      <c r="H25" s="95">
        <f>SUM(H7:H24)</f>
        <v>0</v>
      </c>
      <c r="I25" s="96">
        <f>(E25+F25)*0.01</f>
        <v>0</v>
      </c>
    </row>
    <row r="26" spans="1:9" ht="15">
      <c r="A26" s="87"/>
      <c r="B26" s="87"/>
      <c r="C26" s="87"/>
      <c r="D26" s="87"/>
      <c r="E26" s="87"/>
      <c r="F26" s="87"/>
      <c r="G26" s="87"/>
      <c r="H26" s="87"/>
      <c r="I26" s="87"/>
    </row>
    <row r="27" spans="1:9" ht="19.5" customHeight="1">
      <c r="A27" s="98" t="s">
        <v>52</v>
      </c>
      <c r="B27" s="98"/>
      <c r="C27" s="98"/>
      <c r="D27" s="98"/>
      <c r="E27" s="98"/>
      <c r="F27" s="98"/>
      <c r="G27" s="99"/>
      <c r="H27" s="98"/>
      <c r="I27" s="98"/>
    </row>
    <row r="28" spans="1:9" ht="15.75" thickBot="1">
      <c r="A28" s="100"/>
      <c r="B28" s="100"/>
      <c r="C28" s="100"/>
      <c r="D28" s="100"/>
      <c r="E28" s="100"/>
      <c r="F28" s="100"/>
      <c r="G28" s="100"/>
      <c r="H28" s="100"/>
      <c r="I28" s="100"/>
    </row>
    <row r="29" spans="1:9" ht="15">
      <c r="A29" s="101" t="s">
        <v>53</v>
      </c>
      <c r="B29" s="102"/>
      <c r="C29" s="102"/>
      <c r="D29" s="103"/>
      <c r="E29" s="104" t="s">
        <v>54</v>
      </c>
      <c r="F29" s="105" t="s">
        <v>55</v>
      </c>
      <c r="G29" s="106" t="s">
        <v>56</v>
      </c>
      <c r="H29" s="107"/>
      <c r="I29" s="108" t="s">
        <v>54</v>
      </c>
    </row>
    <row r="30" spans="1:9" ht="15">
      <c r="A30" s="109" t="s">
        <v>57</v>
      </c>
      <c r="B30" s="110"/>
      <c r="C30" s="110"/>
      <c r="D30" s="111"/>
      <c r="E30" s="112">
        <f>E25+F25</f>
        <v>0</v>
      </c>
      <c r="F30" s="113">
        <v>0</v>
      </c>
      <c r="G30" s="114"/>
      <c r="H30" s="115"/>
      <c r="I30" s="116">
        <f>E30*F30/100</f>
        <v>0</v>
      </c>
    </row>
    <row r="31" spans="1:9" ht="15.75" thickBot="1">
      <c r="A31" s="117"/>
      <c r="B31" s="118" t="s">
        <v>58</v>
      </c>
      <c r="C31" s="119"/>
      <c r="D31" s="120"/>
      <c r="E31" s="121"/>
      <c r="F31" s="122"/>
      <c r="G31" s="122"/>
      <c r="H31" s="182">
        <f>SUM(I30:I30)</f>
        <v>0</v>
      </c>
      <c r="I31" s="183"/>
    </row>
    <row r="32" spans="1:9" ht="15">
      <c r="A32" s="100"/>
      <c r="B32" s="100"/>
      <c r="C32" s="100"/>
      <c r="D32" s="100"/>
      <c r="E32" s="100"/>
      <c r="F32" s="100"/>
      <c r="G32" s="100"/>
      <c r="H32" s="100"/>
      <c r="I32" s="100"/>
    </row>
  </sheetData>
  <sheetProtection/>
  <mergeCells count="4">
    <mergeCell ref="A1:B1"/>
    <mergeCell ref="A2:B2"/>
    <mergeCell ref="G2:I2"/>
    <mergeCell ref="H31:I31"/>
  </mergeCells>
  <printOptions/>
  <pageMargins left="0.5905511811023623" right="0.3937007874015748" top="0.7874015748031497" bottom="0.7874015748031497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4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3.8515625" style="123" customWidth="1"/>
    <col min="2" max="2" width="11.8515625" style="123" customWidth="1"/>
    <col min="3" max="3" width="40.421875" style="123" customWidth="1"/>
    <col min="4" max="4" width="5.57421875" style="123" customWidth="1"/>
    <col min="5" max="5" width="7.8515625" style="160" customWidth="1"/>
    <col min="6" max="6" width="8.7109375" style="123" customWidth="1"/>
    <col min="7" max="7" width="13.8515625" style="123" customWidth="1"/>
    <col min="8" max="16384" width="9.140625" style="123" customWidth="1"/>
  </cols>
  <sheetData>
    <row r="1" spans="1:7" ht="15.75">
      <c r="A1" s="186" t="s">
        <v>59</v>
      </c>
      <c r="B1" s="186"/>
      <c r="C1" s="186"/>
      <c r="D1" s="186"/>
      <c r="E1" s="186"/>
      <c r="F1" s="186"/>
      <c r="G1" s="186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87" t="s">
        <v>3</v>
      </c>
      <c r="B3" s="188"/>
      <c r="C3" s="128" t="s">
        <v>402</v>
      </c>
      <c r="D3" s="129"/>
      <c r="E3" s="130"/>
      <c r="F3" s="131"/>
      <c r="G3" s="132"/>
    </row>
    <row r="4" spans="1:7" ht="13.5" thickBot="1">
      <c r="A4" s="189" t="s">
        <v>0</v>
      </c>
      <c r="B4" s="190"/>
      <c r="C4" s="133" t="s">
        <v>403</v>
      </c>
      <c r="D4" s="134"/>
      <c r="E4" s="191"/>
      <c r="F4" s="191"/>
      <c r="G4" s="192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60</v>
      </c>
      <c r="B6" s="140" t="s">
        <v>61</v>
      </c>
      <c r="C6" s="140" t="s">
        <v>62</v>
      </c>
      <c r="D6" s="140" t="s">
        <v>63</v>
      </c>
      <c r="E6" s="141" t="s">
        <v>64</v>
      </c>
      <c r="F6" s="140" t="s">
        <v>65</v>
      </c>
      <c r="G6" s="142" t="s">
        <v>66</v>
      </c>
    </row>
    <row r="7" spans="1:7" ht="12.75">
      <c r="A7" s="143" t="s">
        <v>67</v>
      </c>
      <c r="B7" s="144" t="s">
        <v>68</v>
      </c>
      <c r="C7" s="145" t="s">
        <v>69</v>
      </c>
      <c r="D7" s="146"/>
      <c r="E7" s="147"/>
      <c r="F7" s="147"/>
      <c r="G7" s="148"/>
    </row>
    <row r="8" spans="1:7" ht="12.75">
      <c r="A8" s="149">
        <v>1</v>
      </c>
      <c r="B8" s="150" t="s">
        <v>70</v>
      </c>
      <c r="C8" s="151" t="s">
        <v>71</v>
      </c>
      <c r="D8" s="152" t="s">
        <v>72</v>
      </c>
      <c r="E8" s="153">
        <v>30.075</v>
      </c>
      <c r="F8" s="153">
        <v>0</v>
      </c>
      <c r="G8" s="154">
        <f>E8*F8</f>
        <v>0</v>
      </c>
    </row>
    <row r="9" spans="1:7" ht="12.75">
      <c r="A9" s="149">
        <v>2</v>
      </c>
      <c r="B9" s="150" t="s">
        <v>73</v>
      </c>
      <c r="C9" s="151" t="s">
        <v>74</v>
      </c>
      <c r="D9" s="152" t="s">
        <v>75</v>
      </c>
      <c r="E9" s="153">
        <v>36.09</v>
      </c>
      <c r="F9" s="153">
        <v>0</v>
      </c>
      <c r="G9" s="154">
        <f>E9*F9</f>
        <v>0</v>
      </c>
    </row>
    <row r="10" spans="1:7" ht="12.75">
      <c r="A10" s="149">
        <v>3</v>
      </c>
      <c r="B10" s="150" t="s">
        <v>76</v>
      </c>
      <c r="C10" s="151" t="s">
        <v>77</v>
      </c>
      <c r="D10" s="152" t="s">
        <v>75</v>
      </c>
      <c r="E10" s="153">
        <v>36.09</v>
      </c>
      <c r="F10" s="153">
        <v>0</v>
      </c>
      <c r="G10" s="154">
        <f>E10*F10</f>
        <v>0</v>
      </c>
    </row>
    <row r="11" spans="1:7" ht="12.75">
      <c r="A11" s="155"/>
      <c r="B11" s="156" t="s">
        <v>78</v>
      </c>
      <c r="C11" s="157" t="str">
        <f>CONCATENATE(B7," ",C7)</f>
        <v>1 Zemní práce</v>
      </c>
      <c r="D11" s="155"/>
      <c r="E11" s="158"/>
      <c r="F11" s="158"/>
      <c r="G11" s="159">
        <f>SUM(G7:G10)</f>
        <v>0</v>
      </c>
    </row>
    <row r="12" spans="1:7" ht="12.75">
      <c r="A12" s="143" t="s">
        <v>67</v>
      </c>
      <c r="B12" s="144" t="s">
        <v>79</v>
      </c>
      <c r="C12" s="145" t="s">
        <v>80</v>
      </c>
      <c r="D12" s="146"/>
      <c r="E12" s="147"/>
      <c r="F12" s="147"/>
      <c r="G12" s="148"/>
    </row>
    <row r="13" spans="1:7" ht="22.5">
      <c r="A13" s="149">
        <v>4</v>
      </c>
      <c r="B13" s="150" t="s">
        <v>81</v>
      </c>
      <c r="C13" s="151" t="s">
        <v>404</v>
      </c>
      <c r="D13" s="152" t="s">
        <v>72</v>
      </c>
      <c r="E13" s="153">
        <v>32.56</v>
      </c>
      <c r="F13" s="153">
        <v>0</v>
      </c>
      <c r="G13" s="154">
        <f>E13*F13</f>
        <v>0</v>
      </c>
    </row>
    <row r="14" spans="1:7" ht="12.75">
      <c r="A14" s="155"/>
      <c r="B14" s="156" t="s">
        <v>78</v>
      </c>
      <c r="C14" s="157" t="str">
        <f>CONCATENATE(B12," ",C12)</f>
        <v>4 Vodorovné konstrukce</v>
      </c>
      <c r="D14" s="155"/>
      <c r="E14" s="158"/>
      <c r="F14" s="158"/>
      <c r="G14" s="159">
        <f>SUM(G12:G13)</f>
        <v>0</v>
      </c>
    </row>
    <row r="15" spans="1:7" ht="12.75">
      <c r="A15" s="143" t="s">
        <v>67</v>
      </c>
      <c r="B15" s="144" t="s">
        <v>82</v>
      </c>
      <c r="C15" s="145" t="s">
        <v>83</v>
      </c>
      <c r="D15" s="146"/>
      <c r="E15" s="147"/>
      <c r="F15" s="147"/>
      <c r="G15" s="148"/>
    </row>
    <row r="16" spans="1:7" ht="12.75">
      <c r="A16" s="149">
        <v>5</v>
      </c>
      <c r="B16" s="150" t="s">
        <v>84</v>
      </c>
      <c r="C16" s="151" t="s">
        <v>85</v>
      </c>
      <c r="D16" s="152" t="s">
        <v>86</v>
      </c>
      <c r="E16" s="153">
        <v>37</v>
      </c>
      <c r="F16" s="153">
        <v>0</v>
      </c>
      <c r="G16" s="154">
        <f>E16*F16</f>
        <v>0</v>
      </c>
    </row>
    <row r="17" spans="1:7" ht="15">
      <c r="A17" s="161"/>
      <c r="B17" s="162"/>
      <c r="C17" s="184" t="s">
        <v>413</v>
      </c>
      <c r="D17" s="185"/>
      <c r="E17" s="163">
        <v>37</v>
      </c>
      <c r="F17" s="164"/>
      <c r="G17" s="165"/>
    </row>
    <row r="18" spans="1:7" ht="12.75">
      <c r="A18" s="149">
        <v>6</v>
      </c>
      <c r="B18" s="150" t="s">
        <v>87</v>
      </c>
      <c r="C18" s="151" t="s">
        <v>88</v>
      </c>
      <c r="D18" s="152" t="s">
        <v>72</v>
      </c>
      <c r="E18" s="153">
        <v>141.68</v>
      </c>
      <c r="F18" s="153">
        <v>0</v>
      </c>
      <c r="G18" s="154">
        <f>E18*F18</f>
        <v>0</v>
      </c>
    </row>
    <row r="19" spans="1:7" ht="15">
      <c r="A19" s="161"/>
      <c r="B19" s="162"/>
      <c r="C19" s="184" t="s">
        <v>414</v>
      </c>
      <c r="D19" s="185"/>
      <c r="E19" s="163">
        <v>141.68</v>
      </c>
      <c r="F19" s="164"/>
      <c r="G19" s="165"/>
    </row>
    <row r="20" spans="1:7" ht="12.75">
      <c r="A20" s="149">
        <v>7</v>
      </c>
      <c r="B20" s="150" t="s">
        <v>89</v>
      </c>
      <c r="C20" s="151" t="s">
        <v>90</v>
      </c>
      <c r="D20" s="152" t="s">
        <v>72</v>
      </c>
      <c r="E20" s="153">
        <v>141.68</v>
      </c>
      <c r="F20" s="153">
        <v>0</v>
      </c>
      <c r="G20" s="154">
        <f>E20*F20</f>
        <v>0</v>
      </c>
    </row>
    <row r="21" spans="1:7" ht="12.75">
      <c r="A21" s="149">
        <v>8</v>
      </c>
      <c r="B21" s="150" t="s">
        <v>91</v>
      </c>
      <c r="C21" s="151" t="s">
        <v>92</v>
      </c>
      <c r="D21" s="152" t="s">
        <v>72</v>
      </c>
      <c r="E21" s="153">
        <v>50</v>
      </c>
      <c r="F21" s="153">
        <v>0</v>
      </c>
      <c r="G21" s="154">
        <f>E21*F21</f>
        <v>0</v>
      </c>
    </row>
    <row r="22" spans="1:7" ht="22.5">
      <c r="A22" s="149">
        <v>9</v>
      </c>
      <c r="B22" s="150" t="s">
        <v>93</v>
      </c>
      <c r="C22" s="151" t="s">
        <v>94</v>
      </c>
      <c r="D22" s="152" t="s">
        <v>72</v>
      </c>
      <c r="E22" s="153">
        <v>32.56</v>
      </c>
      <c r="F22" s="153">
        <v>0</v>
      </c>
      <c r="G22" s="154">
        <f>E22*F22</f>
        <v>0</v>
      </c>
    </row>
    <row r="23" spans="1:7" ht="15">
      <c r="A23" s="161"/>
      <c r="B23" s="162"/>
      <c r="C23" s="184" t="s">
        <v>415</v>
      </c>
      <c r="D23" s="185"/>
      <c r="E23" s="163">
        <v>32.56</v>
      </c>
      <c r="F23" s="164"/>
      <c r="G23" s="165"/>
    </row>
    <row r="24" spans="1:7" ht="12.75">
      <c r="A24" s="149">
        <v>10</v>
      </c>
      <c r="B24" s="150" t="s">
        <v>95</v>
      </c>
      <c r="C24" s="151" t="s">
        <v>96</v>
      </c>
      <c r="D24" s="152" t="s">
        <v>72</v>
      </c>
      <c r="E24" s="153">
        <v>120.46</v>
      </c>
      <c r="F24" s="153">
        <v>0</v>
      </c>
      <c r="G24" s="154">
        <f>E24*F24</f>
        <v>0</v>
      </c>
    </row>
    <row r="25" spans="1:7" ht="15">
      <c r="A25" s="161"/>
      <c r="B25" s="162"/>
      <c r="C25" s="184" t="s">
        <v>416</v>
      </c>
      <c r="D25" s="185"/>
      <c r="E25" s="163">
        <v>120.46</v>
      </c>
      <c r="F25" s="164"/>
      <c r="G25" s="165"/>
    </row>
    <row r="26" spans="1:7" ht="22.5">
      <c r="A26" s="149">
        <v>11</v>
      </c>
      <c r="B26" s="150" t="s">
        <v>97</v>
      </c>
      <c r="C26" s="151" t="s">
        <v>98</v>
      </c>
      <c r="D26" s="152" t="s">
        <v>72</v>
      </c>
      <c r="E26" s="153">
        <v>1112.91</v>
      </c>
      <c r="F26" s="153">
        <v>0</v>
      </c>
      <c r="G26" s="154">
        <f>E26*F26</f>
        <v>0</v>
      </c>
    </row>
    <row r="27" spans="1:7" ht="15">
      <c r="A27" s="161"/>
      <c r="B27" s="162"/>
      <c r="C27" s="184" t="s">
        <v>417</v>
      </c>
      <c r="D27" s="185"/>
      <c r="E27" s="163">
        <v>1112.91</v>
      </c>
      <c r="F27" s="164"/>
      <c r="G27" s="165"/>
    </row>
    <row r="28" spans="1:7" ht="12.75">
      <c r="A28" s="155"/>
      <c r="B28" s="156" t="s">
        <v>78</v>
      </c>
      <c r="C28" s="157" t="str">
        <f>CONCATENATE(B15," ",C15)</f>
        <v>61 Upravy povrchů vnitřní</v>
      </c>
      <c r="D28" s="155"/>
      <c r="E28" s="158"/>
      <c r="F28" s="158"/>
      <c r="G28" s="159">
        <f>SUM(G15:G27)</f>
        <v>0</v>
      </c>
    </row>
    <row r="29" spans="1:7" ht="12.75">
      <c r="A29" s="143" t="s">
        <v>67</v>
      </c>
      <c r="B29" s="144" t="s">
        <v>99</v>
      </c>
      <c r="C29" s="145" t="s">
        <v>100</v>
      </c>
      <c r="D29" s="146"/>
      <c r="E29" s="147"/>
      <c r="F29" s="147"/>
      <c r="G29" s="148"/>
    </row>
    <row r="30" spans="1:7" ht="12.75">
      <c r="A30" s="149">
        <v>12</v>
      </c>
      <c r="B30" s="150" t="s">
        <v>101</v>
      </c>
      <c r="C30" s="151" t="s">
        <v>102</v>
      </c>
      <c r="D30" s="152" t="s">
        <v>72</v>
      </c>
      <c r="E30" s="153">
        <v>255.09</v>
      </c>
      <c r="F30" s="153">
        <v>0</v>
      </c>
      <c r="G30" s="154">
        <f>E30*F30</f>
        <v>0</v>
      </c>
    </row>
    <row r="31" spans="1:7" ht="15">
      <c r="A31" s="161"/>
      <c r="B31" s="162"/>
      <c r="C31" s="184" t="s">
        <v>418</v>
      </c>
      <c r="D31" s="185"/>
      <c r="E31" s="163">
        <v>185.76</v>
      </c>
      <c r="F31" s="164"/>
      <c r="G31" s="165"/>
    </row>
    <row r="32" spans="1:7" ht="15">
      <c r="A32" s="161"/>
      <c r="B32" s="162"/>
      <c r="C32" s="184" t="s">
        <v>419</v>
      </c>
      <c r="D32" s="185"/>
      <c r="E32" s="163">
        <v>30.78</v>
      </c>
      <c r="F32" s="169"/>
      <c r="G32" s="165"/>
    </row>
    <row r="33" spans="1:7" ht="15">
      <c r="A33" s="161"/>
      <c r="B33" s="162"/>
      <c r="C33" s="184" t="s">
        <v>420</v>
      </c>
      <c r="D33" s="185"/>
      <c r="E33" s="163">
        <v>13.11</v>
      </c>
      <c r="F33" s="164"/>
      <c r="G33" s="165"/>
    </row>
    <row r="34" spans="1:7" ht="15">
      <c r="A34" s="161"/>
      <c r="B34" s="162"/>
      <c r="C34" s="184" t="s">
        <v>421</v>
      </c>
      <c r="D34" s="185"/>
      <c r="E34" s="163">
        <v>25.44</v>
      </c>
      <c r="F34" s="164"/>
      <c r="G34" s="165"/>
    </row>
    <row r="35" spans="1:7" ht="22.5">
      <c r="A35" s="149">
        <v>13</v>
      </c>
      <c r="B35" s="150" t="s">
        <v>103</v>
      </c>
      <c r="C35" s="151" t="s">
        <v>104</v>
      </c>
      <c r="D35" s="152" t="s">
        <v>72</v>
      </c>
      <c r="E35" s="153">
        <v>16.32</v>
      </c>
      <c r="F35" s="153">
        <v>0</v>
      </c>
      <c r="G35" s="154">
        <f>E35*F35</f>
        <v>0</v>
      </c>
    </row>
    <row r="36" spans="1:7" ht="15">
      <c r="A36" s="161"/>
      <c r="B36" s="162"/>
      <c r="C36" s="184" t="s">
        <v>422</v>
      </c>
      <c r="D36" s="185"/>
      <c r="E36" s="163">
        <v>16.32</v>
      </c>
      <c r="F36" s="164"/>
      <c r="G36" s="165"/>
    </row>
    <row r="37" spans="1:7" ht="22.5">
      <c r="A37" s="149">
        <v>14</v>
      </c>
      <c r="B37" s="150" t="s">
        <v>105</v>
      </c>
      <c r="C37" s="151" t="s">
        <v>106</v>
      </c>
      <c r="D37" s="152" t="s">
        <v>72</v>
      </c>
      <c r="E37" s="153">
        <v>929.01</v>
      </c>
      <c r="F37" s="153">
        <v>0</v>
      </c>
      <c r="G37" s="154">
        <f>E37*F37</f>
        <v>0</v>
      </c>
    </row>
    <row r="38" spans="1:7" ht="15">
      <c r="A38" s="161"/>
      <c r="B38" s="162"/>
      <c r="C38" s="184" t="s">
        <v>423</v>
      </c>
      <c r="D38" s="185"/>
      <c r="E38" s="163">
        <v>929.01</v>
      </c>
      <c r="F38" s="164"/>
      <c r="G38" s="165"/>
    </row>
    <row r="39" spans="1:7" ht="22.5">
      <c r="A39" s="149">
        <v>15</v>
      </c>
      <c r="B39" s="150" t="s">
        <v>107</v>
      </c>
      <c r="C39" s="151" t="s">
        <v>108</v>
      </c>
      <c r="D39" s="152" t="s">
        <v>72</v>
      </c>
      <c r="E39" s="153">
        <v>28.3</v>
      </c>
      <c r="F39" s="153">
        <v>0</v>
      </c>
      <c r="G39" s="154">
        <f>E39*F39</f>
        <v>0</v>
      </c>
    </row>
    <row r="40" spans="1:7" ht="22.5">
      <c r="A40" s="149">
        <v>16</v>
      </c>
      <c r="B40" s="150" t="s">
        <v>109</v>
      </c>
      <c r="C40" s="151" t="s">
        <v>110</v>
      </c>
      <c r="D40" s="152" t="s">
        <v>72</v>
      </c>
      <c r="E40" s="153">
        <v>171.64</v>
      </c>
      <c r="F40" s="153">
        <v>0</v>
      </c>
      <c r="G40" s="154">
        <f>E40*F40</f>
        <v>0</v>
      </c>
    </row>
    <row r="41" spans="1:7" ht="15">
      <c r="A41" s="161"/>
      <c r="B41" s="162"/>
      <c r="C41" s="184" t="s">
        <v>424</v>
      </c>
      <c r="D41" s="185"/>
      <c r="E41" s="163">
        <v>105.6</v>
      </c>
      <c r="F41" s="164"/>
      <c r="G41" s="165"/>
    </row>
    <row r="42" spans="1:7" ht="15">
      <c r="A42" s="161"/>
      <c r="B42" s="162"/>
      <c r="C42" s="184" t="s">
        <v>425</v>
      </c>
      <c r="D42" s="185"/>
      <c r="E42" s="163">
        <v>20.4</v>
      </c>
      <c r="F42" s="164"/>
      <c r="G42" s="165"/>
    </row>
    <row r="43" spans="1:7" ht="15">
      <c r="A43" s="161"/>
      <c r="B43" s="162"/>
      <c r="C43" s="184" t="s">
        <v>426</v>
      </c>
      <c r="D43" s="185"/>
      <c r="E43" s="163">
        <v>14.8</v>
      </c>
      <c r="F43" s="164"/>
      <c r="G43" s="165"/>
    </row>
    <row r="44" spans="1:7" ht="15">
      <c r="A44" s="161"/>
      <c r="B44" s="162"/>
      <c r="C44" s="166" t="s">
        <v>427</v>
      </c>
      <c r="D44" s="167"/>
      <c r="E44" s="163">
        <v>30.84</v>
      </c>
      <c r="F44" s="164"/>
      <c r="G44" s="165"/>
    </row>
    <row r="45" spans="1:7" ht="12.75">
      <c r="A45" s="149">
        <v>17</v>
      </c>
      <c r="B45" s="150" t="s">
        <v>111</v>
      </c>
      <c r="C45" s="151" t="s">
        <v>112</v>
      </c>
      <c r="D45" s="152" t="s">
        <v>72</v>
      </c>
      <c r="E45" s="153">
        <v>947.45</v>
      </c>
      <c r="F45" s="153">
        <v>0</v>
      </c>
      <c r="G45" s="154">
        <f>E45*F45</f>
        <v>0</v>
      </c>
    </row>
    <row r="46" spans="1:7" ht="15">
      <c r="A46" s="161"/>
      <c r="B46" s="162"/>
      <c r="C46" s="184" t="s">
        <v>428</v>
      </c>
      <c r="D46" s="185"/>
      <c r="E46" s="163">
        <v>947.45</v>
      </c>
      <c r="F46" s="164"/>
      <c r="G46" s="165"/>
    </row>
    <row r="47" spans="1:7" ht="12.75">
      <c r="A47" s="155"/>
      <c r="B47" s="156" t="s">
        <v>78</v>
      </c>
      <c r="C47" s="157" t="str">
        <f>CONCATENATE(B29," ",C29)</f>
        <v>62 Upravy povrchů vnější</v>
      </c>
      <c r="D47" s="155"/>
      <c r="E47" s="158"/>
      <c r="F47" s="158"/>
      <c r="G47" s="159">
        <f>SUM(G29:G46)</f>
        <v>0</v>
      </c>
    </row>
    <row r="48" spans="1:7" ht="12.75">
      <c r="A48" s="143" t="s">
        <v>67</v>
      </c>
      <c r="B48" s="144" t="s">
        <v>113</v>
      </c>
      <c r="C48" s="145" t="s">
        <v>114</v>
      </c>
      <c r="D48" s="146"/>
      <c r="E48" s="147"/>
      <c r="F48" s="147"/>
      <c r="G48" s="148"/>
    </row>
    <row r="49" spans="1:7" ht="12.75">
      <c r="A49" s="149">
        <v>18</v>
      </c>
      <c r="B49" s="150" t="s">
        <v>115</v>
      </c>
      <c r="C49" s="151" t="s">
        <v>116</v>
      </c>
      <c r="D49" s="152" t="s">
        <v>72</v>
      </c>
      <c r="E49" s="153">
        <v>30.075</v>
      </c>
      <c r="F49" s="153">
        <v>0</v>
      </c>
      <c r="G49" s="154">
        <f>E49*F49</f>
        <v>0</v>
      </c>
    </row>
    <row r="50" spans="1:7" ht="12.75">
      <c r="A50" s="149">
        <v>19</v>
      </c>
      <c r="B50" s="150" t="s">
        <v>117</v>
      </c>
      <c r="C50" s="151" t="s">
        <v>118</v>
      </c>
      <c r="D50" s="152" t="s">
        <v>72</v>
      </c>
      <c r="E50" s="153">
        <v>32.56</v>
      </c>
      <c r="F50" s="153">
        <v>0</v>
      </c>
      <c r="G50" s="154">
        <f>E50*F50</f>
        <v>0</v>
      </c>
    </row>
    <row r="51" spans="1:7" ht="12.75">
      <c r="A51" s="155"/>
      <c r="B51" s="156" t="s">
        <v>78</v>
      </c>
      <c r="C51" s="157" t="str">
        <f>CONCATENATE(B48," ",C48)</f>
        <v>63 Podlahy a podlahové konstrukce</v>
      </c>
      <c r="D51" s="155"/>
      <c r="E51" s="158"/>
      <c r="F51" s="158"/>
      <c r="G51" s="159">
        <f>SUM(G48:G50)</f>
        <v>0</v>
      </c>
    </row>
    <row r="52" spans="1:7" ht="12.75">
      <c r="A52" s="143" t="s">
        <v>67</v>
      </c>
      <c r="B52" s="144" t="s">
        <v>119</v>
      </c>
      <c r="C52" s="145" t="s">
        <v>120</v>
      </c>
      <c r="D52" s="146"/>
      <c r="E52" s="147"/>
      <c r="F52" s="147"/>
      <c r="G52" s="148"/>
    </row>
    <row r="53" spans="1:7" ht="12.75">
      <c r="A53" s="149">
        <v>20</v>
      </c>
      <c r="B53" s="150" t="s">
        <v>121</v>
      </c>
      <c r="C53" s="151" t="s">
        <v>122</v>
      </c>
      <c r="D53" s="152" t="s">
        <v>123</v>
      </c>
      <c r="E53" s="153">
        <v>22</v>
      </c>
      <c r="F53" s="153">
        <v>0</v>
      </c>
      <c r="G53" s="154">
        <f aca="true" t="shared" si="0" ref="G53:G61">E53*F53</f>
        <v>0</v>
      </c>
    </row>
    <row r="54" spans="1:7" ht="12.75">
      <c r="A54" s="149">
        <v>21</v>
      </c>
      <c r="B54" s="150" t="s">
        <v>124</v>
      </c>
      <c r="C54" s="151" t="s">
        <v>125</v>
      </c>
      <c r="D54" s="152" t="s">
        <v>123</v>
      </c>
      <c r="E54" s="153">
        <v>1</v>
      </c>
      <c r="F54" s="153">
        <v>0</v>
      </c>
      <c r="G54" s="154">
        <f t="shared" si="0"/>
        <v>0</v>
      </c>
    </row>
    <row r="55" spans="1:7" ht="12.75">
      <c r="A55" s="149">
        <v>22</v>
      </c>
      <c r="B55" s="150" t="s">
        <v>126</v>
      </c>
      <c r="C55" s="151" t="s">
        <v>127</v>
      </c>
      <c r="D55" s="152" t="s">
        <v>123</v>
      </c>
      <c r="E55" s="153">
        <v>1</v>
      </c>
      <c r="F55" s="153">
        <v>0</v>
      </c>
      <c r="G55" s="154">
        <f t="shared" si="0"/>
        <v>0</v>
      </c>
    </row>
    <row r="56" spans="1:7" ht="12.75">
      <c r="A56" s="149">
        <v>23</v>
      </c>
      <c r="B56" s="150" t="s">
        <v>128</v>
      </c>
      <c r="C56" s="151" t="s">
        <v>129</v>
      </c>
      <c r="D56" s="152" t="s">
        <v>123</v>
      </c>
      <c r="E56" s="153">
        <v>1</v>
      </c>
      <c r="F56" s="153">
        <v>0</v>
      </c>
      <c r="G56" s="154">
        <f t="shared" si="0"/>
        <v>0</v>
      </c>
    </row>
    <row r="57" spans="1:7" ht="12.75">
      <c r="A57" s="149">
        <v>24</v>
      </c>
      <c r="B57" s="150" t="s">
        <v>130</v>
      </c>
      <c r="C57" s="151" t="s">
        <v>131</v>
      </c>
      <c r="D57" s="152" t="s">
        <v>123</v>
      </c>
      <c r="E57" s="153">
        <v>14</v>
      </c>
      <c r="F57" s="153">
        <v>0</v>
      </c>
      <c r="G57" s="154">
        <f t="shared" si="0"/>
        <v>0</v>
      </c>
    </row>
    <row r="58" spans="1:7" ht="12.75">
      <c r="A58" s="149">
        <v>25</v>
      </c>
      <c r="B58" s="150" t="s">
        <v>132</v>
      </c>
      <c r="C58" s="151" t="s">
        <v>133</v>
      </c>
      <c r="D58" s="152" t="s">
        <v>123</v>
      </c>
      <c r="E58" s="153">
        <v>7</v>
      </c>
      <c r="F58" s="153">
        <v>0</v>
      </c>
      <c r="G58" s="154">
        <f t="shared" si="0"/>
        <v>0</v>
      </c>
    </row>
    <row r="59" spans="1:7" ht="12.75">
      <c r="A59" s="149">
        <v>26</v>
      </c>
      <c r="B59" s="150" t="s">
        <v>134</v>
      </c>
      <c r="C59" s="151" t="s">
        <v>400</v>
      </c>
      <c r="D59" s="152" t="s">
        <v>123</v>
      </c>
      <c r="E59" s="153">
        <v>1</v>
      </c>
      <c r="F59" s="153">
        <v>0</v>
      </c>
      <c r="G59" s="154">
        <f t="shared" si="0"/>
        <v>0</v>
      </c>
    </row>
    <row r="60" spans="1:7" ht="12.75">
      <c r="A60" s="149">
        <v>27</v>
      </c>
      <c r="B60" s="150" t="s">
        <v>135</v>
      </c>
      <c r="C60" s="151" t="s">
        <v>136</v>
      </c>
      <c r="D60" s="152" t="s">
        <v>123</v>
      </c>
      <c r="E60" s="153">
        <v>1</v>
      </c>
      <c r="F60" s="153">
        <v>0</v>
      </c>
      <c r="G60" s="154">
        <f t="shared" si="0"/>
        <v>0</v>
      </c>
    </row>
    <row r="61" spans="1:7" ht="22.5">
      <c r="A61" s="149">
        <v>28</v>
      </c>
      <c r="B61" s="150" t="s">
        <v>137</v>
      </c>
      <c r="C61" s="151" t="s">
        <v>138</v>
      </c>
      <c r="D61" s="152" t="s">
        <v>86</v>
      </c>
      <c r="E61" s="153">
        <v>17.7</v>
      </c>
      <c r="F61" s="153">
        <v>0</v>
      </c>
      <c r="G61" s="154">
        <f t="shared" si="0"/>
        <v>0</v>
      </c>
    </row>
    <row r="62" spans="1:7" ht="15">
      <c r="A62" s="161"/>
      <c r="B62" s="162"/>
      <c r="C62" s="184" t="s">
        <v>429</v>
      </c>
      <c r="D62" s="185"/>
      <c r="E62" s="163">
        <v>17.7</v>
      </c>
      <c r="F62" s="164"/>
      <c r="G62" s="165"/>
    </row>
    <row r="63" spans="1:7" ht="12.75">
      <c r="A63" s="155"/>
      <c r="B63" s="156" t="s">
        <v>78</v>
      </c>
      <c r="C63" s="157" t="str">
        <f>CONCATENATE(B52," ",C52)</f>
        <v>64 Výplně otvorů</v>
      </c>
      <c r="D63" s="155"/>
      <c r="E63" s="158"/>
      <c r="F63" s="158"/>
      <c r="G63" s="159">
        <f>SUM(G52:G62)</f>
        <v>0</v>
      </c>
    </row>
    <row r="64" spans="1:7" ht="12.75">
      <c r="A64" s="143" t="s">
        <v>67</v>
      </c>
      <c r="B64" s="144" t="s">
        <v>139</v>
      </c>
      <c r="C64" s="145" t="s">
        <v>140</v>
      </c>
      <c r="D64" s="146"/>
      <c r="E64" s="147"/>
      <c r="F64" s="147"/>
      <c r="G64" s="148"/>
    </row>
    <row r="65" spans="1:7" ht="12.75">
      <c r="A65" s="149">
        <v>29</v>
      </c>
      <c r="B65" s="150" t="s">
        <v>141</v>
      </c>
      <c r="C65" s="151" t="s">
        <v>142</v>
      </c>
      <c r="D65" s="152" t="s">
        <v>72</v>
      </c>
      <c r="E65" s="153">
        <v>929.01</v>
      </c>
      <c r="F65" s="153">
        <v>0</v>
      </c>
      <c r="G65" s="154">
        <f>E65*F65</f>
        <v>0</v>
      </c>
    </row>
    <row r="66" spans="1:7" ht="15">
      <c r="A66" s="161"/>
      <c r="B66" s="162"/>
      <c r="C66" s="184" t="s">
        <v>430</v>
      </c>
      <c r="D66" s="185"/>
      <c r="E66" s="163">
        <v>929.01</v>
      </c>
      <c r="F66" s="164"/>
      <c r="G66" s="165"/>
    </row>
    <row r="67" spans="1:7" ht="12.75">
      <c r="A67" s="149">
        <v>30</v>
      </c>
      <c r="B67" s="150" t="s">
        <v>143</v>
      </c>
      <c r="C67" s="151" t="s">
        <v>144</v>
      </c>
      <c r="D67" s="152" t="s">
        <v>72</v>
      </c>
      <c r="E67" s="153">
        <v>929.1</v>
      </c>
      <c r="F67" s="153">
        <v>0</v>
      </c>
      <c r="G67" s="154">
        <f>E67*F67</f>
        <v>0</v>
      </c>
    </row>
    <row r="68" spans="1:7" ht="12.75">
      <c r="A68" s="149">
        <v>31</v>
      </c>
      <c r="B68" s="150" t="s">
        <v>145</v>
      </c>
      <c r="C68" s="151" t="s">
        <v>146</v>
      </c>
      <c r="D68" s="152" t="s">
        <v>72</v>
      </c>
      <c r="E68" s="153">
        <v>929.01</v>
      </c>
      <c r="F68" s="153">
        <v>0</v>
      </c>
      <c r="G68" s="154">
        <f>E68*F68</f>
        <v>0</v>
      </c>
    </row>
    <row r="69" spans="1:7" ht="12.75">
      <c r="A69" s="149">
        <v>32</v>
      </c>
      <c r="B69" s="150" t="s">
        <v>147</v>
      </c>
      <c r="C69" s="151" t="s">
        <v>148</v>
      </c>
      <c r="D69" s="152" t="s">
        <v>72</v>
      </c>
      <c r="E69" s="153">
        <v>218.3</v>
      </c>
      <c r="F69" s="153">
        <v>0</v>
      </c>
      <c r="G69" s="154">
        <f>E69*F69</f>
        <v>0</v>
      </c>
    </row>
    <row r="70" spans="1:7" ht="12.75">
      <c r="A70" s="155"/>
      <c r="B70" s="156" t="s">
        <v>78</v>
      </c>
      <c r="C70" s="157" t="str">
        <f>CONCATENATE(B64," ",C64)</f>
        <v>94 Lešení a stavební výtahy</v>
      </c>
      <c r="D70" s="155"/>
      <c r="E70" s="158"/>
      <c r="F70" s="158"/>
      <c r="G70" s="159">
        <f>SUM(G64:G69)</f>
        <v>0</v>
      </c>
    </row>
    <row r="71" spans="1:7" ht="12.75">
      <c r="A71" s="143" t="s">
        <v>67</v>
      </c>
      <c r="B71" s="144" t="s">
        <v>149</v>
      </c>
      <c r="C71" s="145" t="s">
        <v>150</v>
      </c>
      <c r="D71" s="146"/>
      <c r="E71" s="147"/>
      <c r="F71" s="147"/>
      <c r="G71" s="148"/>
    </row>
    <row r="72" spans="1:7" ht="12.75">
      <c r="A72" s="149">
        <v>33</v>
      </c>
      <c r="B72" s="150" t="s">
        <v>151</v>
      </c>
      <c r="C72" s="151" t="s">
        <v>152</v>
      </c>
      <c r="D72" s="152" t="s">
        <v>72</v>
      </c>
      <c r="E72" s="153">
        <v>136.4</v>
      </c>
      <c r="F72" s="153">
        <v>0</v>
      </c>
      <c r="G72" s="154">
        <f>E72*F72</f>
        <v>0</v>
      </c>
    </row>
    <row r="73" spans="1:7" ht="12.75">
      <c r="A73" s="155"/>
      <c r="B73" s="156" t="s">
        <v>78</v>
      </c>
      <c r="C73" s="157" t="str">
        <f>CONCATENATE(B71," ",C71)</f>
        <v>95 Dokončovací kce na pozem.stav.</v>
      </c>
      <c r="D73" s="155"/>
      <c r="E73" s="158"/>
      <c r="F73" s="158"/>
      <c r="G73" s="159">
        <f>SUM(G71:G72)</f>
        <v>0</v>
      </c>
    </row>
    <row r="74" spans="1:7" ht="12.75">
      <c r="A74" s="143" t="s">
        <v>67</v>
      </c>
      <c r="B74" s="144" t="s">
        <v>153</v>
      </c>
      <c r="C74" s="145" t="s">
        <v>154</v>
      </c>
      <c r="D74" s="146"/>
      <c r="E74" s="147"/>
      <c r="F74" s="147"/>
      <c r="G74" s="148"/>
    </row>
    <row r="75" spans="1:7" ht="12.75">
      <c r="A75" s="149">
        <v>34</v>
      </c>
      <c r="B75" s="150" t="s">
        <v>155</v>
      </c>
      <c r="C75" s="151" t="s">
        <v>156</v>
      </c>
      <c r="D75" s="152" t="s">
        <v>123</v>
      </c>
      <c r="E75" s="153">
        <v>26</v>
      </c>
      <c r="F75" s="153">
        <v>0</v>
      </c>
      <c r="G75" s="154">
        <f>E75*F75</f>
        <v>0</v>
      </c>
    </row>
    <row r="76" spans="1:7" ht="12.75">
      <c r="A76" s="149">
        <v>35</v>
      </c>
      <c r="B76" s="150" t="s">
        <v>157</v>
      </c>
      <c r="C76" s="151" t="s">
        <v>158</v>
      </c>
      <c r="D76" s="152" t="s">
        <v>123</v>
      </c>
      <c r="E76" s="153">
        <v>2</v>
      </c>
      <c r="F76" s="153">
        <v>0</v>
      </c>
      <c r="G76" s="154">
        <f>E76*F76</f>
        <v>0</v>
      </c>
    </row>
    <row r="77" spans="1:7" ht="12.75">
      <c r="A77" s="149">
        <v>36</v>
      </c>
      <c r="B77" s="150" t="s">
        <v>159</v>
      </c>
      <c r="C77" s="151" t="s">
        <v>160</v>
      </c>
      <c r="D77" s="152" t="s">
        <v>72</v>
      </c>
      <c r="E77" s="153">
        <v>10.44</v>
      </c>
      <c r="F77" s="153">
        <v>0</v>
      </c>
      <c r="G77" s="154">
        <f>E77*F77</f>
        <v>0</v>
      </c>
    </row>
    <row r="78" spans="1:7" ht="15">
      <c r="A78" s="161"/>
      <c r="B78" s="162"/>
      <c r="C78" s="184" t="s">
        <v>431</v>
      </c>
      <c r="D78" s="185"/>
      <c r="E78" s="163">
        <v>10.08</v>
      </c>
      <c r="F78" s="164"/>
      <c r="G78" s="165"/>
    </row>
    <row r="79" spans="1:7" ht="15">
      <c r="A79" s="161"/>
      <c r="B79" s="162"/>
      <c r="C79" s="184" t="s">
        <v>432</v>
      </c>
      <c r="D79" s="185"/>
      <c r="E79" s="163">
        <v>0.36</v>
      </c>
      <c r="F79" s="164"/>
      <c r="G79" s="165"/>
    </row>
    <row r="80" spans="1:7" ht="12.75">
      <c r="A80" s="149">
        <v>37</v>
      </c>
      <c r="B80" s="150" t="s">
        <v>161</v>
      </c>
      <c r="C80" s="151" t="s">
        <v>162</v>
      </c>
      <c r="D80" s="152" t="s">
        <v>72</v>
      </c>
      <c r="E80" s="153">
        <v>7.56</v>
      </c>
      <c r="F80" s="153">
        <v>0</v>
      </c>
      <c r="G80" s="154">
        <f>E80*F80</f>
        <v>0</v>
      </c>
    </row>
    <row r="81" spans="1:7" ht="15">
      <c r="A81" s="161"/>
      <c r="B81" s="162"/>
      <c r="C81" s="184" t="s">
        <v>433</v>
      </c>
      <c r="D81" s="185"/>
      <c r="E81" s="163">
        <v>7.56</v>
      </c>
      <c r="F81" s="164"/>
      <c r="G81" s="165"/>
    </row>
    <row r="82" spans="1:7" ht="12.75">
      <c r="A82" s="149">
        <v>38</v>
      </c>
      <c r="B82" s="150" t="s">
        <v>163</v>
      </c>
      <c r="C82" s="151" t="s">
        <v>164</v>
      </c>
      <c r="D82" s="152" t="s">
        <v>72</v>
      </c>
      <c r="E82" s="153">
        <v>3.6</v>
      </c>
      <c r="F82" s="153">
        <v>0</v>
      </c>
      <c r="G82" s="154">
        <f>E82*F82</f>
        <v>0</v>
      </c>
    </row>
    <row r="83" spans="1:7" ht="15">
      <c r="A83" s="161"/>
      <c r="B83" s="162"/>
      <c r="C83" s="184" t="s">
        <v>434</v>
      </c>
      <c r="D83" s="185"/>
      <c r="E83" s="163">
        <v>3.6</v>
      </c>
      <c r="F83" s="164"/>
      <c r="G83" s="165"/>
    </row>
    <row r="84" spans="1:7" ht="12.75">
      <c r="A84" s="149">
        <v>39</v>
      </c>
      <c r="B84" s="150" t="s">
        <v>165</v>
      </c>
      <c r="C84" s="151" t="s">
        <v>166</v>
      </c>
      <c r="D84" s="152" t="s">
        <v>72</v>
      </c>
      <c r="E84" s="153">
        <v>3.84</v>
      </c>
      <c r="F84" s="153">
        <v>0</v>
      </c>
      <c r="G84" s="154">
        <f>E84*F84</f>
        <v>0</v>
      </c>
    </row>
    <row r="85" spans="1:7" ht="15">
      <c r="A85" s="161"/>
      <c r="B85" s="162"/>
      <c r="C85" s="184" t="s">
        <v>435</v>
      </c>
      <c r="D85" s="185"/>
      <c r="E85" s="163">
        <v>3.84</v>
      </c>
      <c r="F85" s="164"/>
      <c r="G85" s="165"/>
    </row>
    <row r="86" spans="1:7" ht="12.75">
      <c r="A86" s="149">
        <v>40</v>
      </c>
      <c r="B86" s="150" t="s">
        <v>167</v>
      </c>
      <c r="C86" s="151" t="s">
        <v>168</v>
      </c>
      <c r="D86" s="152" t="s">
        <v>86</v>
      </c>
      <c r="E86" s="153">
        <v>17.7</v>
      </c>
      <c r="F86" s="153">
        <v>0</v>
      </c>
      <c r="G86" s="154">
        <f>E86*F86</f>
        <v>0</v>
      </c>
    </row>
    <row r="87" spans="1:7" ht="15">
      <c r="A87" s="161"/>
      <c r="B87" s="162"/>
      <c r="C87" s="184" t="s">
        <v>429</v>
      </c>
      <c r="D87" s="185"/>
      <c r="E87" s="163">
        <v>17.7</v>
      </c>
      <c r="F87" s="164"/>
      <c r="G87" s="165"/>
    </row>
    <row r="88" spans="1:7" ht="22.5">
      <c r="A88" s="149">
        <v>41</v>
      </c>
      <c r="B88" s="150" t="s">
        <v>169</v>
      </c>
      <c r="C88" s="151" t="s">
        <v>170</v>
      </c>
      <c r="D88" s="152" t="s">
        <v>171</v>
      </c>
      <c r="E88" s="153">
        <v>30</v>
      </c>
      <c r="F88" s="153">
        <v>0</v>
      </c>
      <c r="G88" s="154">
        <f>E88*F88</f>
        <v>0</v>
      </c>
    </row>
    <row r="89" spans="1:7" ht="12.75">
      <c r="A89" s="155"/>
      <c r="B89" s="156" t="s">
        <v>78</v>
      </c>
      <c r="C89" s="157" t="str">
        <f>CONCATENATE(B74," ",C74)</f>
        <v>96 Bourání konstrukcí</v>
      </c>
      <c r="D89" s="155"/>
      <c r="E89" s="158"/>
      <c r="F89" s="158"/>
      <c r="G89" s="159">
        <f>SUM(G74:G88)</f>
        <v>0</v>
      </c>
    </row>
    <row r="90" spans="1:7" ht="12.75">
      <c r="A90" s="143" t="s">
        <v>67</v>
      </c>
      <c r="B90" s="144" t="s">
        <v>172</v>
      </c>
      <c r="C90" s="145" t="s">
        <v>173</v>
      </c>
      <c r="D90" s="146"/>
      <c r="E90" s="147"/>
      <c r="F90" s="147"/>
      <c r="G90" s="148"/>
    </row>
    <row r="91" spans="1:7" ht="12.75">
      <c r="A91" s="149">
        <v>42</v>
      </c>
      <c r="B91" s="150" t="s">
        <v>174</v>
      </c>
      <c r="C91" s="151" t="s">
        <v>175</v>
      </c>
      <c r="D91" s="152" t="s">
        <v>176</v>
      </c>
      <c r="E91" s="153">
        <v>60.4756</v>
      </c>
      <c r="F91" s="153">
        <v>0</v>
      </c>
      <c r="G91" s="154">
        <f>E91*F91</f>
        <v>0</v>
      </c>
    </row>
    <row r="92" spans="1:7" ht="15">
      <c r="A92" s="161"/>
      <c r="B92" s="162"/>
      <c r="C92" s="184" t="s">
        <v>436</v>
      </c>
      <c r="D92" s="185"/>
      <c r="E92" s="163">
        <v>60.4756</v>
      </c>
      <c r="F92" s="164"/>
      <c r="G92" s="165"/>
    </row>
    <row r="93" spans="1:7" ht="12.75">
      <c r="A93" s="155"/>
      <c r="B93" s="156" t="s">
        <v>78</v>
      </c>
      <c r="C93" s="157" t="str">
        <f>CONCATENATE(B90," ",C90)</f>
        <v>99 Staveništní přesun hmot</v>
      </c>
      <c r="D93" s="155"/>
      <c r="E93" s="158"/>
      <c r="F93" s="158"/>
      <c r="G93" s="159">
        <f>SUM(G90:G92)</f>
        <v>0</v>
      </c>
    </row>
    <row r="94" spans="1:7" ht="12.75">
      <c r="A94" s="143" t="s">
        <v>67</v>
      </c>
      <c r="B94" s="144" t="s">
        <v>177</v>
      </c>
      <c r="C94" s="145" t="s">
        <v>178</v>
      </c>
      <c r="D94" s="146"/>
      <c r="E94" s="147"/>
      <c r="F94" s="147"/>
      <c r="G94" s="148"/>
    </row>
    <row r="95" spans="1:7" ht="33.75">
      <c r="A95" s="149">
        <v>43</v>
      </c>
      <c r="B95" s="150" t="s">
        <v>179</v>
      </c>
      <c r="C95" s="151" t="s">
        <v>405</v>
      </c>
      <c r="D95" s="152" t="s">
        <v>72</v>
      </c>
      <c r="E95" s="153">
        <v>32.56</v>
      </c>
      <c r="F95" s="153">
        <v>0</v>
      </c>
      <c r="G95" s="154">
        <f>E95*F95</f>
        <v>0</v>
      </c>
    </row>
    <row r="96" spans="1:7" ht="12.75">
      <c r="A96" s="155"/>
      <c r="B96" s="156" t="s">
        <v>78</v>
      </c>
      <c r="C96" s="157" t="str">
        <f>CONCATENATE(B94," ",C94)</f>
        <v>711 Izolace proti vodě</v>
      </c>
      <c r="D96" s="155"/>
      <c r="E96" s="158"/>
      <c r="F96" s="158"/>
      <c r="G96" s="159">
        <f>SUM(G94:G95)</f>
        <v>0</v>
      </c>
    </row>
    <row r="97" spans="1:7" ht="12.75">
      <c r="A97" s="143" t="s">
        <v>67</v>
      </c>
      <c r="B97" s="144" t="s">
        <v>180</v>
      </c>
      <c r="C97" s="145" t="s">
        <v>181</v>
      </c>
      <c r="D97" s="146"/>
      <c r="E97" s="147"/>
      <c r="F97" s="147"/>
      <c r="G97" s="148"/>
    </row>
    <row r="98" spans="1:7" ht="22.5">
      <c r="A98" s="149">
        <v>44</v>
      </c>
      <c r="B98" s="150" t="s">
        <v>182</v>
      </c>
      <c r="C98" s="151" t="s">
        <v>183</v>
      </c>
      <c r="D98" s="152" t="s">
        <v>72</v>
      </c>
      <c r="E98" s="153">
        <v>324.17</v>
      </c>
      <c r="F98" s="153">
        <v>0</v>
      </c>
      <c r="G98" s="154">
        <f>E98*F98</f>
        <v>0</v>
      </c>
    </row>
    <row r="99" spans="1:7" ht="15">
      <c r="A99" s="161"/>
      <c r="B99" s="162"/>
      <c r="C99" s="184" t="s">
        <v>437</v>
      </c>
      <c r="D99" s="185"/>
      <c r="E99" s="163">
        <v>155.848</v>
      </c>
      <c r="F99" s="164"/>
      <c r="G99" s="165"/>
    </row>
    <row r="100" spans="1:7" ht="15">
      <c r="A100" s="161"/>
      <c r="B100" s="162"/>
      <c r="C100" s="184" t="s">
        <v>438</v>
      </c>
      <c r="D100" s="185"/>
      <c r="E100" s="163">
        <v>168.322</v>
      </c>
      <c r="F100" s="164"/>
      <c r="G100" s="165"/>
    </row>
    <row r="101" spans="1:7" ht="12.75">
      <c r="A101" s="149">
        <v>45</v>
      </c>
      <c r="B101" s="150" t="s">
        <v>184</v>
      </c>
      <c r="C101" s="151" t="s">
        <v>185</v>
      </c>
      <c r="D101" s="152" t="s">
        <v>72</v>
      </c>
      <c r="E101" s="153">
        <v>54.67</v>
      </c>
      <c r="F101" s="153">
        <v>0</v>
      </c>
      <c r="G101" s="154">
        <f>E101*F101</f>
        <v>0</v>
      </c>
    </row>
    <row r="102" spans="1:7" ht="22.5">
      <c r="A102" s="149">
        <v>46</v>
      </c>
      <c r="B102" s="150" t="s">
        <v>186</v>
      </c>
      <c r="C102" s="151" t="s">
        <v>187</v>
      </c>
      <c r="D102" s="152" t="s">
        <v>72</v>
      </c>
      <c r="E102" s="153">
        <v>237.7</v>
      </c>
      <c r="F102" s="153">
        <v>0</v>
      </c>
      <c r="G102" s="154">
        <f>E102*F102</f>
        <v>0</v>
      </c>
    </row>
    <row r="103" spans="1:7" ht="15">
      <c r="A103" s="161"/>
      <c r="B103" s="162"/>
      <c r="C103" s="184" t="s">
        <v>439</v>
      </c>
      <c r="D103" s="185"/>
      <c r="E103" s="163">
        <v>237.7</v>
      </c>
      <c r="F103" s="164"/>
      <c r="G103" s="165"/>
    </row>
    <row r="104" spans="1:7" ht="22.5">
      <c r="A104" s="149">
        <v>47</v>
      </c>
      <c r="B104" s="150" t="s">
        <v>188</v>
      </c>
      <c r="C104" s="151" t="s">
        <v>189</v>
      </c>
      <c r="D104" s="152" t="s">
        <v>72</v>
      </c>
      <c r="E104" s="153">
        <v>29.82</v>
      </c>
      <c r="F104" s="153">
        <v>0</v>
      </c>
      <c r="G104" s="154">
        <f>E104*F104</f>
        <v>0</v>
      </c>
    </row>
    <row r="105" spans="1:7" ht="12.75">
      <c r="A105" s="149">
        <v>48</v>
      </c>
      <c r="B105" s="150" t="s">
        <v>190</v>
      </c>
      <c r="C105" s="151" t="s">
        <v>191</v>
      </c>
      <c r="D105" s="152" t="s">
        <v>75</v>
      </c>
      <c r="E105" s="153">
        <v>8.7472</v>
      </c>
      <c r="F105" s="153">
        <v>0</v>
      </c>
      <c r="G105" s="154">
        <f>E105*F105</f>
        <v>0</v>
      </c>
    </row>
    <row r="106" spans="1:7" ht="15">
      <c r="A106" s="161"/>
      <c r="B106" s="162"/>
      <c r="C106" s="184" t="s">
        <v>440</v>
      </c>
      <c r="D106" s="185"/>
      <c r="E106" s="163">
        <v>8.7472</v>
      </c>
      <c r="F106" s="164"/>
      <c r="G106" s="165"/>
    </row>
    <row r="107" spans="1:7" ht="12.75">
      <c r="A107" s="149">
        <v>49</v>
      </c>
      <c r="B107" s="150" t="s">
        <v>192</v>
      </c>
      <c r="C107" s="151" t="s">
        <v>193</v>
      </c>
      <c r="D107" s="152" t="s">
        <v>72</v>
      </c>
      <c r="E107" s="153">
        <v>231.86</v>
      </c>
      <c r="F107" s="153">
        <v>0</v>
      </c>
      <c r="G107" s="154">
        <f>E107*F107</f>
        <v>0</v>
      </c>
    </row>
    <row r="108" spans="1:7" ht="12.75">
      <c r="A108" s="149">
        <v>50</v>
      </c>
      <c r="B108" s="150" t="s">
        <v>194</v>
      </c>
      <c r="C108" s="151" t="s">
        <v>195</v>
      </c>
      <c r="D108" s="152" t="s">
        <v>72</v>
      </c>
      <c r="E108" s="153">
        <v>213.2512</v>
      </c>
      <c r="F108" s="153">
        <v>0</v>
      </c>
      <c r="G108" s="154">
        <f>E108*F108</f>
        <v>0</v>
      </c>
    </row>
    <row r="109" spans="1:7" ht="15">
      <c r="A109" s="161"/>
      <c r="B109" s="162"/>
      <c r="C109" s="184" t="s">
        <v>441</v>
      </c>
      <c r="D109" s="185"/>
      <c r="E109" s="163">
        <v>213.2512</v>
      </c>
      <c r="F109" s="164"/>
      <c r="G109" s="165"/>
    </row>
    <row r="110" spans="1:7" ht="12.75">
      <c r="A110" s="149">
        <v>51</v>
      </c>
      <c r="B110" s="150" t="s">
        <v>196</v>
      </c>
      <c r="C110" s="151" t="s">
        <v>197</v>
      </c>
      <c r="D110" s="152" t="s">
        <v>72</v>
      </c>
      <c r="E110" s="153">
        <v>63.504</v>
      </c>
      <c r="F110" s="153">
        <v>0</v>
      </c>
      <c r="G110" s="154">
        <f>E110*F110</f>
        <v>0</v>
      </c>
    </row>
    <row r="111" spans="1:7" ht="15">
      <c r="A111" s="161"/>
      <c r="B111" s="162"/>
      <c r="C111" s="184" t="s">
        <v>442</v>
      </c>
      <c r="D111" s="185"/>
      <c r="E111" s="163">
        <v>63.504</v>
      </c>
      <c r="F111" s="164"/>
      <c r="G111" s="165"/>
    </row>
    <row r="112" spans="1:7" ht="12.75">
      <c r="A112" s="149">
        <v>52</v>
      </c>
      <c r="B112" s="150" t="s">
        <v>354</v>
      </c>
      <c r="C112" s="151" t="s">
        <v>355</v>
      </c>
      <c r="D112" s="152" t="s">
        <v>72</v>
      </c>
      <c r="E112" s="153">
        <v>141.3108</v>
      </c>
      <c r="F112" s="153">
        <v>0</v>
      </c>
      <c r="G112" s="154">
        <f>E112*F112</f>
        <v>0</v>
      </c>
    </row>
    <row r="113" spans="1:7" ht="15">
      <c r="A113" s="161"/>
      <c r="B113" s="162"/>
      <c r="C113" s="184" t="s">
        <v>443</v>
      </c>
      <c r="D113" s="185"/>
      <c r="E113" s="163">
        <v>141.3108</v>
      </c>
      <c r="F113" s="164"/>
      <c r="G113" s="165"/>
    </row>
    <row r="114" spans="1:7" ht="12.75">
      <c r="A114" s="149">
        <v>53</v>
      </c>
      <c r="B114" s="150" t="s">
        <v>198</v>
      </c>
      <c r="C114" s="151" t="s">
        <v>199</v>
      </c>
      <c r="D114" s="152" t="s">
        <v>72</v>
      </c>
      <c r="E114" s="153">
        <v>238.8158</v>
      </c>
      <c r="F114" s="153">
        <v>0</v>
      </c>
      <c r="G114" s="154">
        <f>E114*F114</f>
        <v>0</v>
      </c>
    </row>
    <row r="115" spans="1:7" ht="15">
      <c r="A115" s="161"/>
      <c r="B115" s="162"/>
      <c r="C115" s="184" t="s">
        <v>444</v>
      </c>
      <c r="D115" s="185"/>
      <c r="E115" s="163">
        <v>238.8158</v>
      </c>
      <c r="F115" s="164"/>
      <c r="G115" s="165"/>
    </row>
    <row r="116" spans="1:7" ht="12.75">
      <c r="A116" s="149">
        <v>54</v>
      </c>
      <c r="B116" s="150" t="s">
        <v>200</v>
      </c>
      <c r="C116" s="151" t="s">
        <v>201</v>
      </c>
      <c r="D116" s="152" t="s">
        <v>176</v>
      </c>
      <c r="E116" s="153">
        <v>2.7681</v>
      </c>
      <c r="F116" s="153">
        <v>0</v>
      </c>
      <c r="G116" s="154">
        <f>E116*F116</f>
        <v>0</v>
      </c>
    </row>
    <row r="117" spans="1:7" ht="12.75">
      <c r="A117" s="155"/>
      <c r="B117" s="156" t="s">
        <v>78</v>
      </c>
      <c r="C117" s="157" t="str">
        <f>CONCATENATE(B97," ",C97)</f>
        <v>713 Izolace tepelné</v>
      </c>
      <c r="D117" s="155"/>
      <c r="E117" s="158"/>
      <c r="F117" s="158"/>
      <c r="G117" s="159">
        <f>SUM(G97:G116)</f>
        <v>0</v>
      </c>
    </row>
    <row r="118" spans="1:7" ht="12.75">
      <c r="A118" s="143" t="s">
        <v>67</v>
      </c>
      <c r="B118" s="144" t="s">
        <v>202</v>
      </c>
      <c r="C118" s="145" t="s">
        <v>203</v>
      </c>
      <c r="D118" s="146"/>
      <c r="E118" s="147"/>
      <c r="F118" s="147"/>
      <c r="G118" s="148"/>
    </row>
    <row r="119" spans="1:7" ht="12.75">
      <c r="A119" s="149">
        <v>55</v>
      </c>
      <c r="B119" s="150" t="s">
        <v>204</v>
      </c>
      <c r="C119" s="151" t="s">
        <v>205</v>
      </c>
      <c r="D119" s="152" t="s">
        <v>72</v>
      </c>
      <c r="E119" s="153">
        <v>99.95</v>
      </c>
      <c r="F119" s="153">
        <v>0</v>
      </c>
      <c r="G119" s="154">
        <f>E119*F119</f>
        <v>0</v>
      </c>
    </row>
    <row r="120" spans="1:7" ht="15">
      <c r="A120" s="161"/>
      <c r="B120" s="162"/>
      <c r="C120" s="184" t="s">
        <v>445</v>
      </c>
      <c r="D120" s="185"/>
      <c r="E120" s="163">
        <v>99.95</v>
      </c>
      <c r="F120" s="164"/>
      <c r="G120" s="165"/>
    </row>
    <row r="121" spans="1:7" ht="12.75">
      <c r="A121" s="149">
        <v>56</v>
      </c>
      <c r="B121" s="150" t="s">
        <v>206</v>
      </c>
      <c r="C121" s="151" t="s">
        <v>207</v>
      </c>
      <c r="D121" s="152" t="s">
        <v>72</v>
      </c>
      <c r="E121" s="153">
        <v>27.45</v>
      </c>
      <c r="F121" s="153">
        <v>0</v>
      </c>
      <c r="G121" s="154">
        <f>E121*F121</f>
        <v>0</v>
      </c>
    </row>
    <row r="122" spans="1:7" ht="15">
      <c r="A122" s="161"/>
      <c r="B122" s="162"/>
      <c r="C122" s="184" t="s">
        <v>446</v>
      </c>
      <c r="D122" s="185"/>
      <c r="E122" s="163">
        <v>27.45</v>
      </c>
      <c r="F122" s="164"/>
      <c r="G122" s="165"/>
    </row>
    <row r="123" spans="1:7" ht="22.5">
      <c r="A123" s="149">
        <v>57</v>
      </c>
      <c r="B123" s="150" t="s">
        <v>208</v>
      </c>
      <c r="C123" s="151" t="s">
        <v>209</v>
      </c>
      <c r="D123" s="152" t="s">
        <v>72</v>
      </c>
      <c r="E123" s="153">
        <v>39.98</v>
      </c>
      <c r="F123" s="153">
        <v>0</v>
      </c>
      <c r="G123" s="154">
        <f>E123*F123</f>
        <v>0</v>
      </c>
    </row>
    <row r="124" spans="1:7" ht="15">
      <c r="A124" s="161"/>
      <c r="B124" s="162"/>
      <c r="C124" s="184" t="s">
        <v>447</v>
      </c>
      <c r="D124" s="185"/>
      <c r="E124" s="163">
        <v>39.98</v>
      </c>
      <c r="F124" s="164"/>
      <c r="G124" s="165"/>
    </row>
    <row r="125" spans="1:7" ht="12.75">
      <c r="A125" s="149">
        <v>58</v>
      </c>
      <c r="B125" s="150" t="s">
        <v>210</v>
      </c>
      <c r="C125" s="151" t="s">
        <v>211</v>
      </c>
      <c r="D125" s="152" t="s">
        <v>72</v>
      </c>
      <c r="E125" s="153">
        <v>41.175</v>
      </c>
      <c r="F125" s="153">
        <v>0</v>
      </c>
      <c r="G125" s="154">
        <f>E125*F125</f>
        <v>0</v>
      </c>
    </row>
    <row r="126" spans="1:7" ht="15">
      <c r="A126" s="161"/>
      <c r="B126" s="162"/>
      <c r="C126" s="184" t="s">
        <v>448</v>
      </c>
      <c r="D126" s="185"/>
      <c r="E126" s="163">
        <v>41.175</v>
      </c>
      <c r="F126" s="164"/>
      <c r="G126" s="165"/>
    </row>
    <row r="127" spans="1:7" ht="12.75">
      <c r="A127" s="149">
        <v>59</v>
      </c>
      <c r="B127" s="150" t="s">
        <v>212</v>
      </c>
      <c r="C127" s="151" t="s">
        <v>213</v>
      </c>
      <c r="D127" s="152" t="s">
        <v>72</v>
      </c>
      <c r="E127" s="153">
        <v>81.155</v>
      </c>
      <c r="F127" s="153">
        <v>0</v>
      </c>
      <c r="G127" s="154">
        <f>E127*F127</f>
        <v>0</v>
      </c>
    </row>
    <row r="128" spans="1:7" ht="15">
      <c r="A128" s="161"/>
      <c r="B128" s="162"/>
      <c r="C128" s="184" t="s">
        <v>449</v>
      </c>
      <c r="D128" s="185"/>
      <c r="E128" s="163">
        <v>81.155</v>
      </c>
      <c r="F128" s="164"/>
      <c r="G128" s="165"/>
    </row>
    <row r="129" spans="1:7" ht="22.5">
      <c r="A129" s="149">
        <v>60</v>
      </c>
      <c r="B129" s="150" t="s">
        <v>214</v>
      </c>
      <c r="C129" s="151" t="s">
        <v>215</v>
      </c>
      <c r="D129" s="152" t="s">
        <v>72</v>
      </c>
      <c r="E129" s="153">
        <v>13.925</v>
      </c>
      <c r="F129" s="153">
        <v>0</v>
      </c>
      <c r="G129" s="154">
        <f>E129*F129</f>
        <v>0</v>
      </c>
    </row>
    <row r="130" spans="1:7" ht="15">
      <c r="A130" s="161"/>
      <c r="B130" s="162"/>
      <c r="C130" s="184" t="s">
        <v>450</v>
      </c>
      <c r="D130" s="185"/>
      <c r="E130" s="163">
        <v>13.925</v>
      </c>
      <c r="F130" s="164"/>
      <c r="G130" s="165"/>
    </row>
    <row r="131" spans="1:7" ht="22.5">
      <c r="A131" s="149">
        <v>61</v>
      </c>
      <c r="B131" s="150" t="s">
        <v>216</v>
      </c>
      <c r="C131" s="151" t="s">
        <v>217</v>
      </c>
      <c r="D131" s="152" t="s">
        <v>86</v>
      </c>
      <c r="E131" s="153">
        <v>70</v>
      </c>
      <c r="F131" s="153">
        <v>0</v>
      </c>
      <c r="G131" s="154">
        <f>E131*F131</f>
        <v>0</v>
      </c>
    </row>
    <row r="132" spans="1:7" ht="15">
      <c r="A132" s="161"/>
      <c r="B132" s="162"/>
      <c r="C132" s="184" t="s">
        <v>451</v>
      </c>
      <c r="D132" s="185"/>
      <c r="E132" s="163">
        <v>70</v>
      </c>
      <c r="F132" s="164"/>
      <c r="G132" s="165"/>
    </row>
    <row r="133" spans="1:7" ht="12.75">
      <c r="A133" s="149">
        <v>62</v>
      </c>
      <c r="B133" s="150" t="s">
        <v>218</v>
      </c>
      <c r="C133" s="151" t="s">
        <v>219</v>
      </c>
      <c r="D133" s="152" t="s">
        <v>176</v>
      </c>
      <c r="E133" s="153">
        <v>1.6983</v>
      </c>
      <c r="F133" s="153">
        <v>0</v>
      </c>
      <c r="G133" s="154">
        <f>E133*F133</f>
        <v>0</v>
      </c>
    </row>
    <row r="134" spans="1:7" ht="12.75">
      <c r="A134" s="155"/>
      <c r="B134" s="156" t="s">
        <v>78</v>
      </c>
      <c r="C134" s="157" t="str">
        <f>CONCATENATE(B118," ",C118)</f>
        <v>762 Konstrukce tesařské</v>
      </c>
      <c r="D134" s="155"/>
      <c r="E134" s="158"/>
      <c r="F134" s="158"/>
      <c r="G134" s="159">
        <f>SUM(G118:G133)</f>
        <v>0</v>
      </c>
    </row>
    <row r="135" spans="1:7" ht="12.75">
      <c r="A135" s="143" t="s">
        <v>67</v>
      </c>
      <c r="B135" s="144" t="s">
        <v>220</v>
      </c>
      <c r="C135" s="145" t="s">
        <v>221</v>
      </c>
      <c r="D135" s="146"/>
      <c r="E135" s="147"/>
      <c r="F135" s="147"/>
      <c r="G135" s="148"/>
    </row>
    <row r="136" spans="1:7" ht="12.75">
      <c r="A136" s="149">
        <v>63</v>
      </c>
      <c r="B136" s="150" t="s">
        <v>222</v>
      </c>
      <c r="C136" s="151" t="s">
        <v>223</v>
      </c>
      <c r="D136" s="152" t="s">
        <v>86</v>
      </c>
      <c r="E136" s="153">
        <v>73.7</v>
      </c>
      <c r="F136" s="153">
        <v>0</v>
      </c>
      <c r="G136" s="154">
        <f>E136*F136</f>
        <v>0</v>
      </c>
    </row>
    <row r="137" spans="1:7" ht="15">
      <c r="A137" s="161"/>
      <c r="B137" s="162"/>
      <c r="C137" s="184" t="s">
        <v>452</v>
      </c>
      <c r="D137" s="185"/>
      <c r="E137" s="163">
        <v>73.7</v>
      </c>
      <c r="F137" s="164"/>
      <c r="G137" s="165"/>
    </row>
    <row r="138" spans="1:7" ht="12.75">
      <c r="A138" s="149">
        <v>64</v>
      </c>
      <c r="B138" s="150" t="s">
        <v>224</v>
      </c>
      <c r="C138" s="151" t="s">
        <v>225</v>
      </c>
      <c r="D138" s="152" t="s">
        <v>86</v>
      </c>
      <c r="E138" s="153">
        <v>134.4</v>
      </c>
      <c r="F138" s="153">
        <v>0</v>
      </c>
      <c r="G138" s="154">
        <f>E138*F138</f>
        <v>0</v>
      </c>
    </row>
    <row r="139" spans="1:7" ht="15">
      <c r="A139" s="161"/>
      <c r="B139" s="162"/>
      <c r="C139" s="184" t="s">
        <v>453</v>
      </c>
      <c r="D139" s="185"/>
      <c r="E139" s="163">
        <v>97.2</v>
      </c>
      <c r="F139" s="164"/>
      <c r="G139" s="165"/>
    </row>
    <row r="140" spans="1:7" ht="15">
      <c r="A140" s="161"/>
      <c r="B140" s="162"/>
      <c r="C140" s="184" t="s">
        <v>454</v>
      </c>
      <c r="D140" s="185"/>
      <c r="E140" s="163">
        <v>12.6</v>
      </c>
      <c r="F140" s="164"/>
      <c r="G140" s="165"/>
    </row>
    <row r="141" spans="1:7" ht="15">
      <c r="A141" s="161"/>
      <c r="B141" s="162"/>
      <c r="C141" s="184" t="s">
        <v>455</v>
      </c>
      <c r="D141" s="185"/>
      <c r="E141" s="163">
        <v>6.9</v>
      </c>
      <c r="F141" s="164"/>
      <c r="G141" s="165"/>
    </row>
    <row r="142" spans="1:7" ht="15">
      <c r="A142" s="161"/>
      <c r="B142" s="162"/>
      <c r="C142" s="184" t="s">
        <v>456</v>
      </c>
      <c r="D142" s="185"/>
      <c r="E142" s="163">
        <v>17.7</v>
      </c>
      <c r="F142" s="164"/>
      <c r="G142" s="165"/>
    </row>
    <row r="143" spans="1:7" ht="12.75">
      <c r="A143" s="149">
        <v>65</v>
      </c>
      <c r="B143" s="150" t="s">
        <v>226</v>
      </c>
      <c r="C143" s="151" t="s">
        <v>227</v>
      </c>
      <c r="D143" s="152" t="s">
        <v>86</v>
      </c>
      <c r="E143" s="153">
        <v>40.9</v>
      </c>
      <c r="F143" s="153">
        <v>0</v>
      </c>
      <c r="G143" s="154">
        <f>E143*F143</f>
        <v>0</v>
      </c>
    </row>
    <row r="144" spans="1:7" ht="15">
      <c r="A144" s="161"/>
      <c r="B144" s="162"/>
      <c r="C144" s="184" t="s">
        <v>457</v>
      </c>
      <c r="D144" s="185"/>
      <c r="E144" s="163">
        <v>40.9</v>
      </c>
      <c r="F144" s="164"/>
      <c r="G144" s="165"/>
    </row>
    <row r="145" spans="1:7" ht="12.75">
      <c r="A145" s="149">
        <v>66</v>
      </c>
      <c r="B145" s="150" t="s">
        <v>228</v>
      </c>
      <c r="C145" s="151" t="s">
        <v>229</v>
      </c>
      <c r="D145" s="152" t="s">
        <v>86</v>
      </c>
      <c r="E145" s="153">
        <v>63.6</v>
      </c>
      <c r="F145" s="153">
        <v>0</v>
      </c>
      <c r="G145" s="154">
        <f>E145*F145</f>
        <v>0</v>
      </c>
    </row>
    <row r="146" spans="1:7" ht="15">
      <c r="A146" s="161"/>
      <c r="B146" s="162"/>
      <c r="C146" s="184" t="s">
        <v>458</v>
      </c>
      <c r="D146" s="185"/>
      <c r="E146" s="163">
        <v>63.6</v>
      </c>
      <c r="F146" s="164"/>
      <c r="G146" s="165"/>
    </row>
    <row r="147" spans="1:7" ht="12.75">
      <c r="A147" s="149">
        <v>67</v>
      </c>
      <c r="B147" s="150" t="s">
        <v>230</v>
      </c>
      <c r="C147" s="151" t="s">
        <v>231</v>
      </c>
      <c r="D147" s="152" t="s">
        <v>123</v>
      </c>
      <c r="E147" s="153">
        <v>4</v>
      </c>
      <c r="F147" s="153">
        <v>0</v>
      </c>
      <c r="G147" s="154">
        <f>E147*F147</f>
        <v>0</v>
      </c>
    </row>
    <row r="148" spans="1:7" ht="12.75">
      <c r="A148" s="149">
        <v>68</v>
      </c>
      <c r="B148" s="150" t="s">
        <v>232</v>
      </c>
      <c r="C148" s="151" t="s">
        <v>233</v>
      </c>
      <c r="D148" s="152" t="s">
        <v>86</v>
      </c>
      <c r="E148" s="153">
        <v>131.4</v>
      </c>
      <c r="F148" s="153">
        <v>0</v>
      </c>
      <c r="G148" s="154">
        <f>E148*F148</f>
        <v>0</v>
      </c>
    </row>
    <row r="149" spans="1:7" ht="15">
      <c r="A149" s="161"/>
      <c r="B149" s="162"/>
      <c r="C149" s="184" t="s">
        <v>459</v>
      </c>
      <c r="D149" s="185"/>
      <c r="E149" s="163">
        <v>117.3</v>
      </c>
      <c r="F149" s="164"/>
      <c r="G149" s="165"/>
    </row>
    <row r="150" spans="1:7" ht="15">
      <c r="A150" s="161"/>
      <c r="B150" s="162"/>
      <c r="C150" s="184" t="s">
        <v>460</v>
      </c>
      <c r="D150" s="185"/>
      <c r="E150" s="163">
        <v>14.1</v>
      </c>
      <c r="F150" s="164"/>
      <c r="G150" s="165"/>
    </row>
    <row r="151" spans="1:7" ht="12.75">
      <c r="A151" s="149">
        <v>69</v>
      </c>
      <c r="B151" s="150" t="s">
        <v>234</v>
      </c>
      <c r="C151" s="151" t="s">
        <v>235</v>
      </c>
      <c r="D151" s="152" t="s">
        <v>86</v>
      </c>
      <c r="E151" s="153">
        <v>40.9</v>
      </c>
      <c r="F151" s="153">
        <v>0</v>
      </c>
      <c r="G151" s="154">
        <f>E151*F151</f>
        <v>0</v>
      </c>
    </row>
    <row r="152" spans="1:7" ht="12.75">
      <c r="A152" s="149">
        <v>70</v>
      </c>
      <c r="B152" s="150" t="s">
        <v>236</v>
      </c>
      <c r="C152" s="151" t="s">
        <v>237</v>
      </c>
      <c r="D152" s="152" t="s">
        <v>86</v>
      </c>
      <c r="E152" s="153">
        <v>9.9</v>
      </c>
      <c r="F152" s="153">
        <v>0</v>
      </c>
      <c r="G152" s="154">
        <f>E152*F152</f>
        <v>0</v>
      </c>
    </row>
    <row r="153" spans="1:7" ht="12.75">
      <c r="A153" s="149">
        <v>71</v>
      </c>
      <c r="B153" s="150" t="s">
        <v>238</v>
      </c>
      <c r="C153" s="151" t="s">
        <v>239</v>
      </c>
      <c r="D153" s="152" t="s">
        <v>86</v>
      </c>
      <c r="E153" s="153">
        <v>9.75</v>
      </c>
      <c r="F153" s="153">
        <v>0</v>
      </c>
      <c r="G153" s="154">
        <f>E153*F153</f>
        <v>0</v>
      </c>
    </row>
    <row r="154" spans="1:7" ht="12.75">
      <c r="A154" s="149">
        <v>72</v>
      </c>
      <c r="B154" s="150" t="s">
        <v>240</v>
      </c>
      <c r="C154" s="151" t="s">
        <v>241</v>
      </c>
      <c r="D154" s="152" t="s">
        <v>86</v>
      </c>
      <c r="E154" s="153">
        <v>74.9</v>
      </c>
      <c r="F154" s="153">
        <v>0</v>
      </c>
      <c r="G154" s="154">
        <f>E154*F154</f>
        <v>0</v>
      </c>
    </row>
    <row r="155" spans="1:7" ht="15">
      <c r="A155" s="161"/>
      <c r="B155" s="162"/>
      <c r="C155" s="184" t="s">
        <v>461</v>
      </c>
      <c r="D155" s="185"/>
      <c r="E155" s="163">
        <v>74.9</v>
      </c>
      <c r="F155" s="164"/>
      <c r="G155" s="165"/>
    </row>
    <row r="156" spans="1:7" ht="12.75">
      <c r="A156" s="149">
        <v>73</v>
      </c>
      <c r="B156" s="150" t="s">
        <v>242</v>
      </c>
      <c r="C156" s="151" t="s">
        <v>243</v>
      </c>
      <c r="D156" s="152" t="s">
        <v>86</v>
      </c>
      <c r="E156" s="153">
        <v>63.6</v>
      </c>
      <c r="F156" s="153">
        <v>0</v>
      </c>
      <c r="G156" s="154">
        <f>E156*F156</f>
        <v>0</v>
      </c>
    </row>
    <row r="157" spans="1:7" ht="15">
      <c r="A157" s="161"/>
      <c r="B157" s="162"/>
      <c r="C157" s="184" t="s">
        <v>458</v>
      </c>
      <c r="D157" s="185"/>
      <c r="E157" s="163">
        <v>63.6</v>
      </c>
      <c r="F157" s="164"/>
      <c r="G157" s="165"/>
    </row>
    <row r="158" spans="1:7" ht="12.75">
      <c r="A158" s="149">
        <v>74</v>
      </c>
      <c r="B158" s="150" t="s">
        <v>244</v>
      </c>
      <c r="C158" s="151" t="s">
        <v>245</v>
      </c>
      <c r="D158" s="152" t="s">
        <v>176</v>
      </c>
      <c r="E158" s="153">
        <v>1.1936</v>
      </c>
      <c r="F158" s="153">
        <v>0</v>
      </c>
      <c r="G158" s="154">
        <f>E158*F158</f>
        <v>0</v>
      </c>
    </row>
    <row r="159" spans="1:7" ht="12.75">
      <c r="A159" s="155"/>
      <c r="B159" s="156" t="s">
        <v>78</v>
      </c>
      <c r="C159" s="157" t="str">
        <f>CONCATENATE(B135," ",C135)</f>
        <v>764 Konstrukce klempířské</v>
      </c>
      <c r="D159" s="155"/>
      <c r="E159" s="158"/>
      <c r="F159" s="158"/>
      <c r="G159" s="159">
        <f>SUM(G135:G158)</f>
        <v>0</v>
      </c>
    </row>
    <row r="160" spans="1:7" ht="12.75">
      <c r="A160" s="143" t="s">
        <v>67</v>
      </c>
      <c r="B160" s="144" t="s">
        <v>246</v>
      </c>
      <c r="C160" s="145" t="s">
        <v>247</v>
      </c>
      <c r="D160" s="146"/>
      <c r="E160" s="147"/>
      <c r="F160" s="147"/>
      <c r="G160" s="148"/>
    </row>
    <row r="161" spans="1:7" ht="12.75">
      <c r="A161" s="149">
        <v>75</v>
      </c>
      <c r="B161" s="150" t="s">
        <v>248</v>
      </c>
      <c r="C161" s="151" t="s">
        <v>249</v>
      </c>
      <c r="D161" s="152" t="s">
        <v>72</v>
      </c>
      <c r="E161" s="153">
        <v>341.51</v>
      </c>
      <c r="F161" s="153">
        <v>0</v>
      </c>
      <c r="G161" s="154">
        <f>E161*F161</f>
        <v>0</v>
      </c>
    </row>
    <row r="162" spans="1:7" ht="15">
      <c r="A162" s="161"/>
      <c r="B162" s="162"/>
      <c r="C162" s="184" t="s">
        <v>462</v>
      </c>
      <c r="D162" s="185"/>
      <c r="E162" s="163">
        <v>341.51</v>
      </c>
      <c r="F162" s="164"/>
      <c r="G162" s="165"/>
    </row>
    <row r="163" spans="1:7" ht="12.75">
      <c r="A163" s="149">
        <v>76</v>
      </c>
      <c r="B163" s="150" t="s">
        <v>250</v>
      </c>
      <c r="C163" s="151" t="s">
        <v>406</v>
      </c>
      <c r="D163" s="152" t="s">
        <v>72</v>
      </c>
      <c r="E163" s="153">
        <v>316.8</v>
      </c>
      <c r="F163" s="153">
        <v>0</v>
      </c>
      <c r="G163" s="154">
        <f>E163*F163</f>
        <v>0</v>
      </c>
    </row>
    <row r="164" spans="1:7" ht="15">
      <c r="A164" s="161"/>
      <c r="B164" s="162"/>
      <c r="C164" s="184" t="s">
        <v>463</v>
      </c>
      <c r="D164" s="185"/>
      <c r="E164" s="163">
        <v>312.6</v>
      </c>
      <c r="F164" s="164"/>
      <c r="G164" s="165"/>
    </row>
    <row r="165" spans="1:7" ht="15">
      <c r="A165" s="161"/>
      <c r="B165" s="162"/>
      <c r="C165" s="184" t="s">
        <v>464</v>
      </c>
      <c r="D165" s="185"/>
      <c r="E165" s="163">
        <v>4.2</v>
      </c>
      <c r="F165" s="164"/>
      <c r="G165" s="165"/>
    </row>
    <row r="166" spans="1:7" ht="12.75">
      <c r="A166" s="149">
        <v>77</v>
      </c>
      <c r="B166" s="150" t="s">
        <v>251</v>
      </c>
      <c r="C166" s="151" t="s">
        <v>407</v>
      </c>
      <c r="D166" s="152" t="s">
        <v>86</v>
      </c>
      <c r="E166" s="153">
        <v>55.7</v>
      </c>
      <c r="F166" s="153">
        <v>0</v>
      </c>
      <c r="G166" s="154">
        <f>E166*F166</f>
        <v>0</v>
      </c>
    </row>
    <row r="167" spans="1:7" ht="15">
      <c r="A167" s="161"/>
      <c r="B167" s="162"/>
      <c r="C167" s="184" t="s">
        <v>465</v>
      </c>
      <c r="D167" s="185"/>
      <c r="E167" s="163">
        <v>55.7</v>
      </c>
      <c r="F167" s="164"/>
      <c r="G167" s="165"/>
    </row>
    <row r="168" spans="1:7" ht="12.75">
      <c r="A168" s="149">
        <v>78</v>
      </c>
      <c r="B168" s="150" t="s">
        <v>250</v>
      </c>
      <c r="C168" s="151" t="s">
        <v>408</v>
      </c>
      <c r="D168" s="152" t="s">
        <v>72</v>
      </c>
      <c r="E168" s="153">
        <v>58.775</v>
      </c>
      <c r="F168" s="153">
        <v>0</v>
      </c>
      <c r="G168" s="154">
        <f>E168*F168</f>
        <v>0</v>
      </c>
    </row>
    <row r="169" spans="1:7" ht="15">
      <c r="A169" s="161"/>
      <c r="B169" s="162"/>
      <c r="C169" s="184" t="s">
        <v>466</v>
      </c>
      <c r="D169" s="185"/>
      <c r="E169" s="163">
        <v>58.775</v>
      </c>
      <c r="F169" s="164"/>
      <c r="G169" s="165"/>
    </row>
    <row r="170" spans="1:7" ht="12.75">
      <c r="A170" s="149">
        <v>79</v>
      </c>
      <c r="B170" s="150" t="s">
        <v>252</v>
      </c>
      <c r="C170" s="151" t="s">
        <v>253</v>
      </c>
      <c r="D170" s="152" t="s">
        <v>176</v>
      </c>
      <c r="E170" s="153">
        <v>4.2751</v>
      </c>
      <c r="F170" s="153">
        <v>0</v>
      </c>
      <c r="G170" s="154">
        <f>E170*F170</f>
        <v>0</v>
      </c>
    </row>
    <row r="171" spans="1:7" ht="12.75">
      <c r="A171" s="155"/>
      <c r="B171" s="156" t="s">
        <v>78</v>
      </c>
      <c r="C171" s="157" t="str">
        <f>CONCATENATE(B160," ",C160)</f>
        <v>765 Krytiny tvrdé</v>
      </c>
      <c r="D171" s="155"/>
      <c r="E171" s="158"/>
      <c r="F171" s="158"/>
      <c r="G171" s="159">
        <f>SUM(G160:G170)</f>
        <v>0</v>
      </c>
    </row>
    <row r="172" spans="1:7" ht="12.75">
      <c r="A172" s="143" t="s">
        <v>67</v>
      </c>
      <c r="B172" s="144" t="s">
        <v>254</v>
      </c>
      <c r="C172" s="145" t="s">
        <v>255</v>
      </c>
      <c r="D172" s="146"/>
      <c r="E172" s="147"/>
      <c r="F172" s="147"/>
      <c r="G172" s="148"/>
    </row>
    <row r="173" spans="1:7" ht="22.5">
      <c r="A173" s="149">
        <v>80</v>
      </c>
      <c r="B173" s="150" t="s">
        <v>256</v>
      </c>
      <c r="C173" s="151" t="s">
        <v>257</v>
      </c>
      <c r="D173" s="152" t="s">
        <v>258</v>
      </c>
      <c r="E173" s="153">
        <v>350</v>
      </c>
      <c r="F173" s="153">
        <v>0</v>
      </c>
      <c r="G173" s="154">
        <f>E173*F173</f>
        <v>0</v>
      </c>
    </row>
    <row r="174" spans="1:7" ht="22.5">
      <c r="A174" s="149">
        <v>81</v>
      </c>
      <c r="B174" s="150" t="s">
        <v>259</v>
      </c>
      <c r="C174" s="151" t="s">
        <v>260</v>
      </c>
      <c r="D174" s="152" t="s">
        <v>258</v>
      </c>
      <c r="E174" s="153">
        <v>300</v>
      </c>
      <c r="F174" s="153">
        <v>0</v>
      </c>
      <c r="G174" s="154">
        <f>E174*F174</f>
        <v>0</v>
      </c>
    </row>
    <row r="175" spans="1:7" ht="12.75">
      <c r="A175" s="149">
        <v>82</v>
      </c>
      <c r="B175" s="150" t="s">
        <v>261</v>
      </c>
      <c r="C175" s="151" t="s">
        <v>262</v>
      </c>
      <c r="D175" s="152" t="s">
        <v>176</v>
      </c>
      <c r="E175" s="153">
        <v>0.0325</v>
      </c>
      <c r="F175" s="153">
        <v>0</v>
      </c>
      <c r="G175" s="154">
        <f>E175*F175</f>
        <v>0</v>
      </c>
    </row>
    <row r="176" spans="1:7" ht="12.75">
      <c r="A176" s="155"/>
      <c r="B176" s="156" t="s">
        <v>78</v>
      </c>
      <c r="C176" s="157" t="str">
        <f>CONCATENATE(B172," ",C172)</f>
        <v>767 Konstrukce zámečnické</v>
      </c>
      <c r="D176" s="155"/>
      <c r="E176" s="158"/>
      <c r="F176" s="158"/>
      <c r="G176" s="159">
        <f>SUM(G172:G175)</f>
        <v>0</v>
      </c>
    </row>
    <row r="177" spans="1:7" ht="12.75">
      <c r="A177" s="143" t="s">
        <v>67</v>
      </c>
      <c r="B177" s="144" t="s">
        <v>263</v>
      </c>
      <c r="C177" s="145" t="s">
        <v>264</v>
      </c>
      <c r="D177" s="146"/>
      <c r="E177" s="147"/>
      <c r="F177" s="147"/>
      <c r="G177" s="148"/>
    </row>
    <row r="178" spans="1:7" ht="12.75">
      <c r="A178" s="149">
        <v>83</v>
      </c>
      <c r="B178" s="150" t="s">
        <v>265</v>
      </c>
      <c r="C178" s="151" t="s">
        <v>266</v>
      </c>
      <c r="D178" s="152" t="s">
        <v>72</v>
      </c>
      <c r="E178" s="153">
        <v>23.79</v>
      </c>
      <c r="F178" s="153">
        <v>0</v>
      </c>
      <c r="G178" s="154">
        <f>E178*F178</f>
        <v>0</v>
      </c>
    </row>
    <row r="179" spans="1:7" ht="15">
      <c r="A179" s="161"/>
      <c r="B179" s="162"/>
      <c r="C179" s="184" t="s">
        <v>467</v>
      </c>
      <c r="D179" s="185"/>
      <c r="E179" s="163">
        <v>23.79</v>
      </c>
      <c r="F179" s="164"/>
      <c r="G179" s="165"/>
    </row>
    <row r="180" spans="1:7" ht="12.75">
      <c r="A180" s="155"/>
      <c r="B180" s="156" t="s">
        <v>78</v>
      </c>
      <c r="C180" s="157" t="str">
        <f>CONCATENATE(B177," ",C177)</f>
        <v>784 Malby</v>
      </c>
      <c r="D180" s="155"/>
      <c r="E180" s="158"/>
      <c r="F180" s="158"/>
      <c r="G180" s="159">
        <f>SUM(G177:G179)</f>
        <v>0</v>
      </c>
    </row>
    <row r="181" spans="1:7" ht="12.75">
      <c r="A181" s="143" t="s">
        <v>67</v>
      </c>
      <c r="B181" s="144" t="s">
        <v>267</v>
      </c>
      <c r="C181" s="145" t="s">
        <v>268</v>
      </c>
      <c r="D181" s="146"/>
      <c r="E181" s="147"/>
      <c r="F181" s="147"/>
      <c r="G181" s="148"/>
    </row>
    <row r="182" spans="1:7" ht="12.75">
      <c r="A182" s="149">
        <v>84</v>
      </c>
      <c r="B182" s="150" t="s">
        <v>269</v>
      </c>
      <c r="C182" s="151" t="s">
        <v>270</v>
      </c>
      <c r="D182" s="152" t="s">
        <v>271</v>
      </c>
      <c r="E182" s="153">
        <v>1</v>
      </c>
      <c r="F182" s="153">
        <v>0</v>
      </c>
      <c r="G182" s="154">
        <f>E182*F182</f>
        <v>0</v>
      </c>
    </row>
    <row r="183" spans="1:7" ht="12.75">
      <c r="A183" s="149">
        <v>85</v>
      </c>
      <c r="B183" s="150" t="s">
        <v>272</v>
      </c>
      <c r="C183" s="151" t="s">
        <v>273</v>
      </c>
      <c r="D183" s="152" t="s">
        <v>271</v>
      </c>
      <c r="E183" s="153">
        <v>1</v>
      </c>
      <c r="F183" s="153">
        <v>0</v>
      </c>
      <c r="G183" s="154">
        <f>E183*F183</f>
        <v>0</v>
      </c>
    </row>
    <row r="184" spans="1:7" ht="12.75">
      <c r="A184" s="155"/>
      <c r="B184" s="156" t="s">
        <v>78</v>
      </c>
      <c r="C184" s="157" t="str">
        <f>CONCATENATE(B181," ",C181)</f>
        <v>M21 Elektromontáže</v>
      </c>
      <c r="D184" s="155"/>
      <c r="E184" s="158"/>
      <c r="F184" s="158"/>
      <c r="G184" s="159">
        <f>SUM(G181:G183)</f>
        <v>0</v>
      </c>
    </row>
  </sheetData>
  <sheetProtection/>
  <mergeCells count="60">
    <mergeCell ref="C17:D17"/>
    <mergeCell ref="A1:G1"/>
    <mergeCell ref="A3:B3"/>
    <mergeCell ref="A4:B4"/>
    <mergeCell ref="E4:G4"/>
    <mergeCell ref="C38:D38"/>
    <mergeCell ref="C19:D19"/>
    <mergeCell ref="C23:D23"/>
    <mergeCell ref="C25:D25"/>
    <mergeCell ref="C27:D27"/>
    <mergeCell ref="C31:D31"/>
    <mergeCell ref="C32:D32"/>
    <mergeCell ref="C33:D33"/>
    <mergeCell ref="C34:D34"/>
    <mergeCell ref="C36:D36"/>
    <mergeCell ref="C81:D81"/>
    <mergeCell ref="C41:D41"/>
    <mergeCell ref="C42:D42"/>
    <mergeCell ref="C43:D43"/>
    <mergeCell ref="C46:D46"/>
    <mergeCell ref="C62:D62"/>
    <mergeCell ref="C66:D66"/>
    <mergeCell ref="C78:D78"/>
    <mergeCell ref="C79:D79"/>
    <mergeCell ref="C111:D111"/>
    <mergeCell ref="C83:D83"/>
    <mergeCell ref="C85:D85"/>
    <mergeCell ref="C87:D87"/>
    <mergeCell ref="C92:D92"/>
    <mergeCell ref="C99:D99"/>
    <mergeCell ref="C100:D100"/>
    <mergeCell ref="C103:D103"/>
    <mergeCell ref="C106:D106"/>
    <mergeCell ref="C109:D109"/>
    <mergeCell ref="C137:D137"/>
    <mergeCell ref="C113:D113"/>
    <mergeCell ref="C115:D115"/>
    <mergeCell ref="C120:D120"/>
    <mergeCell ref="C122:D122"/>
    <mergeCell ref="C124:D124"/>
    <mergeCell ref="C126:D126"/>
    <mergeCell ref="C128:D128"/>
    <mergeCell ref="C130:D130"/>
    <mergeCell ref="C132:D132"/>
    <mergeCell ref="C157:D157"/>
    <mergeCell ref="C139:D139"/>
    <mergeCell ref="C140:D140"/>
    <mergeCell ref="C141:D141"/>
    <mergeCell ref="C142:D142"/>
    <mergeCell ref="C144:D144"/>
    <mergeCell ref="C146:D146"/>
    <mergeCell ref="C149:D149"/>
    <mergeCell ref="C150:D150"/>
    <mergeCell ref="C155:D155"/>
    <mergeCell ref="C179:D179"/>
    <mergeCell ref="C162:D162"/>
    <mergeCell ref="C164:D164"/>
    <mergeCell ref="C165:D165"/>
    <mergeCell ref="C167:D167"/>
    <mergeCell ref="C169:D169"/>
  </mergeCells>
  <printOptions/>
  <pageMargins left="0.5905511811023623" right="0.3937007874015748" top="0.1968503937007874" bottom="0.1968503937007874" header="0.31496062992125984" footer="0.31496062992125984"/>
  <pageSetup fitToHeight="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5.8515625" style="0" customWidth="1"/>
    <col min="2" max="2" width="6.140625" style="0" customWidth="1"/>
    <col min="3" max="3" width="11.421875" style="0" customWidth="1"/>
    <col min="4" max="4" width="15.8515625" style="0" customWidth="1"/>
    <col min="5" max="5" width="11.28125" style="0" customWidth="1"/>
    <col min="6" max="9" width="9.7109375" style="0" customWidth="1"/>
  </cols>
  <sheetData>
    <row r="1" spans="1:9" ht="15.75" thickTop="1">
      <c r="A1" s="176" t="s">
        <v>3</v>
      </c>
      <c r="B1" s="177"/>
      <c r="C1" s="68" t="s">
        <v>402</v>
      </c>
      <c r="D1" s="69"/>
      <c r="E1" s="70"/>
      <c r="F1" s="69"/>
      <c r="G1" s="71"/>
      <c r="H1" s="72"/>
      <c r="I1" s="73"/>
    </row>
    <row r="2" spans="1:9" ht="15.75" thickBot="1">
      <c r="A2" s="178" t="s">
        <v>0</v>
      </c>
      <c r="B2" s="179"/>
      <c r="C2" s="74" t="s">
        <v>398</v>
      </c>
      <c r="D2" s="75"/>
      <c r="E2" s="76"/>
      <c r="F2" s="75"/>
      <c r="G2" s="180"/>
      <c r="H2" s="180"/>
      <c r="I2" s="181"/>
    </row>
    <row r="3" ht="15.75" thickTop="1">
      <c r="F3" s="11"/>
    </row>
    <row r="4" spans="1:9" ht="18">
      <c r="A4" s="77" t="s">
        <v>45</v>
      </c>
      <c r="B4" s="1"/>
      <c r="C4" s="1"/>
      <c r="D4" s="1"/>
      <c r="E4" s="78"/>
      <c r="F4" s="1"/>
      <c r="G4" s="1"/>
      <c r="H4" s="1"/>
      <c r="I4" s="1"/>
    </row>
    <row r="5" ht="15.75" thickBot="1"/>
    <row r="6" spans="1:9" s="11" customFormat="1" ht="15.75" thickBot="1">
      <c r="A6" s="79"/>
      <c r="B6" s="80" t="s">
        <v>46</v>
      </c>
      <c r="C6" s="80"/>
      <c r="D6" s="81"/>
      <c r="E6" s="82" t="s">
        <v>47</v>
      </c>
      <c r="F6" s="83" t="s">
        <v>48</v>
      </c>
      <c r="G6" s="83" t="s">
        <v>49</v>
      </c>
      <c r="H6" s="83" t="s">
        <v>50</v>
      </c>
      <c r="I6" s="84" t="s">
        <v>28</v>
      </c>
    </row>
    <row r="7" spans="1:9" s="11" customFormat="1" ht="15">
      <c r="A7" s="85" t="s">
        <v>274</v>
      </c>
      <c r="B7" s="86" t="s">
        <v>275</v>
      </c>
      <c r="C7" s="87"/>
      <c r="D7" s="88"/>
      <c r="E7" s="89">
        <f>List5!G10</f>
        <v>0</v>
      </c>
      <c r="F7" s="90">
        <v>0</v>
      </c>
      <c r="G7" s="90">
        <v>0</v>
      </c>
      <c r="H7" s="90">
        <v>0</v>
      </c>
      <c r="I7" s="91">
        <v>0</v>
      </c>
    </row>
    <row r="8" spans="1:9" s="11" customFormat="1" ht="15">
      <c r="A8" s="85" t="s">
        <v>82</v>
      </c>
      <c r="B8" s="86" t="s">
        <v>83</v>
      </c>
      <c r="C8" s="87"/>
      <c r="D8" s="88"/>
      <c r="E8" s="89">
        <f>List5!G18</f>
        <v>0</v>
      </c>
      <c r="F8" s="90">
        <v>0</v>
      </c>
      <c r="G8" s="90">
        <v>0</v>
      </c>
      <c r="H8" s="90">
        <v>0</v>
      </c>
      <c r="I8" s="91">
        <v>0</v>
      </c>
    </row>
    <row r="9" spans="1:9" s="11" customFormat="1" ht="15">
      <c r="A9" s="85" t="s">
        <v>99</v>
      </c>
      <c r="B9" s="86" t="s">
        <v>100</v>
      </c>
      <c r="C9" s="87"/>
      <c r="D9" s="88"/>
      <c r="E9" s="89">
        <f>List5!G47</f>
        <v>0</v>
      </c>
      <c r="F9" s="90">
        <v>0</v>
      </c>
      <c r="G9" s="90">
        <v>0</v>
      </c>
      <c r="H9" s="90">
        <v>0</v>
      </c>
      <c r="I9" s="91">
        <v>0</v>
      </c>
    </row>
    <row r="10" spans="1:9" s="11" customFormat="1" ht="15">
      <c r="A10" s="85" t="s">
        <v>119</v>
      </c>
      <c r="B10" s="86" t="s">
        <v>120</v>
      </c>
      <c r="C10" s="87"/>
      <c r="D10" s="88"/>
      <c r="E10" s="89">
        <f>List5!G65</f>
        <v>0</v>
      </c>
      <c r="F10" s="90">
        <v>0</v>
      </c>
      <c r="G10" s="90">
        <v>0</v>
      </c>
      <c r="H10" s="90">
        <v>0</v>
      </c>
      <c r="I10" s="91">
        <v>0</v>
      </c>
    </row>
    <row r="11" spans="1:9" s="11" customFormat="1" ht="15">
      <c r="A11" s="85" t="s">
        <v>139</v>
      </c>
      <c r="B11" s="86" t="s">
        <v>140</v>
      </c>
      <c r="C11" s="87"/>
      <c r="D11" s="88"/>
      <c r="E11" s="89">
        <f>List5!G76</f>
        <v>0</v>
      </c>
      <c r="F11" s="90">
        <v>0</v>
      </c>
      <c r="G11" s="90">
        <v>0</v>
      </c>
      <c r="H11" s="90">
        <v>0</v>
      </c>
      <c r="I11" s="91">
        <v>0</v>
      </c>
    </row>
    <row r="12" spans="1:9" s="11" customFormat="1" ht="15">
      <c r="A12" s="85" t="s">
        <v>149</v>
      </c>
      <c r="B12" s="86" t="s">
        <v>150</v>
      </c>
      <c r="C12" s="87"/>
      <c r="D12" s="88"/>
      <c r="E12" s="89">
        <f>List5!G79</f>
        <v>0</v>
      </c>
      <c r="F12" s="90">
        <v>0</v>
      </c>
      <c r="G12" s="90">
        <v>0</v>
      </c>
      <c r="H12" s="90">
        <v>0</v>
      </c>
      <c r="I12" s="91">
        <v>0</v>
      </c>
    </row>
    <row r="13" spans="1:9" s="11" customFormat="1" ht="15">
      <c r="A13" s="85" t="s">
        <v>153</v>
      </c>
      <c r="B13" s="86" t="s">
        <v>154</v>
      </c>
      <c r="C13" s="87"/>
      <c r="D13" s="88"/>
      <c r="E13" s="89">
        <f>List5!G111</f>
        <v>0</v>
      </c>
      <c r="F13" s="90">
        <v>0</v>
      </c>
      <c r="G13" s="90">
        <v>0</v>
      </c>
      <c r="H13" s="90">
        <v>0</v>
      </c>
      <c r="I13" s="91">
        <v>0</v>
      </c>
    </row>
    <row r="14" spans="1:9" s="11" customFormat="1" ht="15">
      <c r="A14" s="85" t="s">
        <v>172</v>
      </c>
      <c r="B14" s="86" t="s">
        <v>173</v>
      </c>
      <c r="C14" s="87"/>
      <c r="D14" s="88"/>
      <c r="E14" s="89">
        <f>List5!G115</f>
        <v>0</v>
      </c>
      <c r="F14" s="90">
        <v>0</v>
      </c>
      <c r="G14" s="90">
        <v>0</v>
      </c>
      <c r="H14" s="90">
        <v>0</v>
      </c>
      <c r="I14" s="91">
        <v>0</v>
      </c>
    </row>
    <row r="15" spans="1:9" s="11" customFormat="1" ht="15">
      <c r="A15" s="85" t="s">
        <v>345</v>
      </c>
      <c r="B15" s="86" t="s">
        <v>346</v>
      </c>
      <c r="C15" s="87"/>
      <c r="D15" s="88"/>
      <c r="E15" s="89">
        <v>0</v>
      </c>
      <c r="F15" s="90">
        <f>List5!G119</f>
        <v>0</v>
      </c>
      <c r="G15" s="90">
        <v>0</v>
      </c>
      <c r="H15" s="90">
        <v>0</v>
      </c>
      <c r="I15" s="91">
        <v>0</v>
      </c>
    </row>
    <row r="16" spans="1:9" s="11" customFormat="1" ht="15">
      <c r="A16" s="85" t="s">
        <v>180</v>
      </c>
      <c r="B16" s="86" t="s">
        <v>181</v>
      </c>
      <c r="C16" s="87"/>
      <c r="D16" s="88"/>
      <c r="E16" s="89">
        <v>0</v>
      </c>
      <c r="F16" s="90">
        <f>List5!G141</f>
        <v>0</v>
      </c>
      <c r="G16" s="90">
        <v>0</v>
      </c>
      <c r="H16" s="90">
        <v>0</v>
      </c>
      <c r="I16" s="91">
        <v>0</v>
      </c>
    </row>
    <row r="17" spans="1:9" s="11" customFormat="1" ht="15">
      <c r="A17" s="85" t="s">
        <v>202</v>
      </c>
      <c r="B17" s="86" t="s">
        <v>203</v>
      </c>
      <c r="C17" s="87"/>
      <c r="D17" s="88"/>
      <c r="E17" s="89">
        <v>0</v>
      </c>
      <c r="F17" s="90">
        <f>List5!G152</f>
        <v>0</v>
      </c>
      <c r="G17" s="90">
        <v>0</v>
      </c>
      <c r="H17" s="90">
        <v>0</v>
      </c>
      <c r="I17" s="91">
        <v>0</v>
      </c>
    </row>
    <row r="18" spans="1:9" s="11" customFormat="1" ht="15">
      <c r="A18" s="85" t="s">
        <v>220</v>
      </c>
      <c r="B18" s="86" t="s">
        <v>221</v>
      </c>
      <c r="C18" s="87"/>
      <c r="D18" s="88"/>
      <c r="E18" s="89">
        <v>0</v>
      </c>
      <c r="F18" s="90">
        <f>List5!G182</f>
        <v>0</v>
      </c>
      <c r="G18" s="90">
        <v>0</v>
      </c>
      <c r="H18" s="90">
        <v>0</v>
      </c>
      <c r="I18" s="91">
        <v>0</v>
      </c>
    </row>
    <row r="19" spans="1:9" s="11" customFormat="1" ht="15">
      <c r="A19" s="85" t="s">
        <v>376</v>
      </c>
      <c r="B19" s="86" t="s">
        <v>377</v>
      </c>
      <c r="C19" s="87"/>
      <c r="D19" s="88"/>
      <c r="E19" s="89">
        <v>0</v>
      </c>
      <c r="F19" s="90">
        <f>List5!G196</f>
        <v>0</v>
      </c>
      <c r="G19" s="90">
        <v>0</v>
      </c>
      <c r="H19" s="90">
        <v>0</v>
      </c>
      <c r="I19" s="91">
        <v>0</v>
      </c>
    </row>
    <row r="20" spans="1:9" s="11" customFormat="1" ht="15">
      <c r="A20" s="85" t="s">
        <v>254</v>
      </c>
      <c r="B20" s="86" t="s">
        <v>255</v>
      </c>
      <c r="C20" s="87"/>
      <c r="D20" s="88"/>
      <c r="E20" s="89">
        <v>0</v>
      </c>
      <c r="F20" s="90">
        <f>List5!G201</f>
        <v>0</v>
      </c>
      <c r="G20" s="90">
        <v>0</v>
      </c>
      <c r="H20" s="90">
        <v>0</v>
      </c>
      <c r="I20" s="91">
        <v>0</v>
      </c>
    </row>
    <row r="21" spans="1:9" s="11" customFormat="1" ht="15">
      <c r="A21" s="85" t="s">
        <v>393</v>
      </c>
      <c r="B21" s="86" t="s">
        <v>394</v>
      </c>
      <c r="C21" s="87"/>
      <c r="D21" s="88"/>
      <c r="E21" s="89">
        <v>0</v>
      </c>
      <c r="F21" s="90">
        <f>List5!G206</f>
        <v>0</v>
      </c>
      <c r="G21" s="90">
        <v>0</v>
      </c>
      <c r="H21" s="90">
        <v>0</v>
      </c>
      <c r="I21" s="91">
        <v>0</v>
      </c>
    </row>
    <row r="22" spans="1:9" s="11" customFormat="1" ht="15">
      <c r="A22" s="85" t="s">
        <v>263</v>
      </c>
      <c r="B22" s="86" t="s">
        <v>264</v>
      </c>
      <c r="C22" s="87"/>
      <c r="D22" s="88"/>
      <c r="E22" s="89">
        <v>0</v>
      </c>
      <c r="F22" s="90">
        <f>List5!G212</f>
        <v>0</v>
      </c>
      <c r="G22" s="90">
        <v>0</v>
      </c>
      <c r="H22" s="90">
        <v>0</v>
      </c>
      <c r="I22" s="91">
        <v>0</v>
      </c>
    </row>
    <row r="23" spans="1:9" s="11" customFormat="1" ht="15.75" thickBot="1">
      <c r="A23" s="85" t="s">
        <v>267</v>
      </c>
      <c r="B23" s="86" t="s">
        <v>268</v>
      </c>
      <c r="C23" s="87"/>
      <c r="D23" s="88"/>
      <c r="E23" s="89">
        <v>0</v>
      </c>
      <c r="F23" s="90">
        <v>0</v>
      </c>
      <c r="G23" s="90">
        <v>0</v>
      </c>
      <c r="H23" s="90">
        <f>List5!G216</f>
        <v>0</v>
      </c>
      <c r="I23" s="91">
        <v>0</v>
      </c>
    </row>
    <row r="24" spans="1:9" s="97" customFormat="1" ht="13.5" thickBot="1">
      <c r="A24" s="92"/>
      <c r="B24" s="80" t="s">
        <v>51</v>
      </c>
      <c r="C24" s="80"/>
      <c r="D24" s="93"/>
      <c r="E24" s="94">
        <f>SUM(E7:E23)</f>
        <v>0</v>
      </c>
      <c r="F24" s="95">
        <f>SUM(F7:F23)</f>
        <v>0</v>
      </c>
      <c r="G24" s="95">
        <f>SUM(G7:G23)</f>
        <v>0</v>
      </c>
      <c r="H24" s="95">
        <f>SUM(H7:H23)</f>
        <v>0</v>
      </c>
      <c r="I24" s="96">
        <f>(E24+F24)*0.01</f>
        <v>0</v>
      </c>
    </row>
    <row r="25" spans="1:9" ht="15">
      <c r="A25" s="87"/>
      <c r="B25" s="87"/>
      <c r="C25" s="87"/>
      <c r="D25" s="87"/>
      <c r="E25" s="87"/>
      <c r="F25" s="87"/>
      <c r="G25" s="87"/>
      <c r="H25" s="87"/>
      <c r="I25" s="87"/>
    </row>
    <row r="26" spans="1:9" ht="19.5" customHeight="1">
      <c r="A26" s="98" t="s">
        <v>52</v>
      </c>
      <c r="B26" s="98"/>
      <c r="C26" s="98"/>
      <c r="D26" s="98"/>
      <c r="E26" s="98"/>
      <c r="F26" s="98"/>
      <c r="G26" s="99"/>
      <c r="H26" s="98"/>
      <c r="I26" s="98"/>
    </row>
    <row r="27" spans="1:9" ht="15.75" thickBot="1">
      <c r="A27" s="100"/>
      <c r="B27" s="100"/>
      <c r="C27" s="100"/>
      <c r="D27" s="100"/>
      <c r="E27" s="100"/>
      <c r="F27" s="100"/>
      <c r="G27" s="100"/>
      <c r="H27" s="100"/>
      <c r="I27" s="100"/>
    </row>
    <row r="28" spans="1:9" ht="15">
      <c r="A28" s="101" t="s">
        <v>53</v>
      </c>
      <c r="B28" s="102"/>
      <c r="C28" s="102"/>
      <c r="D28" s="103"/>
      <c r="E28" s="104" t="s">
        <v>54</v>
      </c>
      <c r="F28" s="105" t="s">
        <v>55</v>
      </c>
      <c r="G28" s="106"/>
      <c r="H28" s="107"/>
      <c r="I28" s="108" t="s">
        <v>54</v>
      </c>
    </row>
    <row r="29" spans="1:9" ht="15">
      <c r="A29" s="109" t="s">
        <v>57</v>
      </c>
      <c r="B29" s="110"/>
      <c r="C29" s="110"/>
      <c r="D29" s="111"/>
      <c r="E29" s="112">
        <f>E24+F24</f>
        <v>0</v>
      </c>
      <c r="F29" s="113">
        <v>1.5</v>
      </c>
      <c r="G29" s="114"/>
      <c r="H29" s="115"/>
      <c r="I29" s="116">
        <f>E29*F29/100</f>
        <v>0</v>
      </c>
    </row>
    <row r="30" spans="1:9" ht="15.75" thickBot="1">
      <c r="A30" s="117"/>
      <c r="B30" s="118" t="s">
        <v>58</v>
      </c>
      <c r="C30" s="119"/>
      <c r="D30" s="120"/>
      <c r="E30" s="121"/>
      <c r="F30" s="122"/>
      <c r="G30" s="122"/>
      <c r="H30" s="182">
        <f>SUM(I29:I29)</f>
        <v>0</v>
      </c>
      <c r="I30" s="183"/>
    </row>
  </sheetData>
  <sheetProtection/>
  <mergeCells count="4">
    <mergeCell ref="A1:B1"/>
    <mergeCell ref="A2:B2"/>
    <mergeCell ref="G2:I2"/>
    <mergeCell ref="H30:I30"/>
  </mergeCells>
  <printOptions/>
  <pageMargins left="0.5905511811023623" right="0.3937007874015748" top="0.7874015748031497" bottom="0.7874015748031497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7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3.8515625" style="123" customWidth="1"/>
    <col min="2" max="2" width="13.28125" style="123" customWidth="1"/>
    <col min="3" max="3" width="40.421875" style="123" customWidth="1"/>
    <col min="4" max="4" width="5.57421875" style="123" customWidth="1"/>
    <col min="5" max="5" width="7.7109375" style="160" customWidth="1"/>
    <col min="6" max="6" width="7.8515625" style="123" customWidth="1"/>
    <col min="7" max="7" width="13.28125" style="123" customWidth="1"/>
    <col min="8" max="16384" width="9.140625" style="123" customWidth="1"/>
  </cols>
  <sheetData>
    <row r="1" spans="1:7" ht="15.75">
      <c r="A1" s="186" t="s">
        <v>59</v>
      </c>
      <c r="B1" s="186"/>
      <c r="C1" s="186"/>
      <c r="D1" s="186"/>
      <c r="E1" s="186"/>
      <c r="F1" s="186"/>
      <c r="G1" s="186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87" t="s">
        <v>3</v>
      </c>
      <c r="B3" s="188"/>
      <c r="C3" s="128" t="s">
        <v>402</v>
      </c>
      <c r="D3" s="129"/>
      <c r="E3" s="130"/>
      <c r="F3" s="131"/>
      <c r="G3" s="132"/>
    </row>
    <row r="4" spans="1:7" ht="13.5" thickBot="1">
      <c r="A4" s="189" t="s">
        <v>0</v>
      </c>
      <c r="B4" s="190"/>
      <c r="C4" s="133" t="s">
        <v>398</v>
      </c>
      <c r="D4" s="134"/>
      <c r="E4" s="191"/>
      <c r="F4" s="191"/>
      <c r="G4" s="192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60</v>
      </c>
      <c r="B6" s="140" t="s">
        <v>61</v>
      </c>
      <c r="C6" s="140" t="s">
        <v>62</v>
      </c>
      <c r="D6" s="140" t="s">
        <v>63</v>
      </c>
      <c r="E6" s="141" t="s">
        <v>64</v>
      </c>
      <c r="F6" s="140" t="s">
        <v>65</v>
      </c>
      <c r="G6" s="142" t="s">
        <v>66</v>
      </c>
    </row>
    <row r="7" spans="1:7" ht="12.75">
      <c r="A7" s="143" t="s">
        <v>67</v>
      </c>
      <c r="B7" s="144" t="s">
        <v>274</v>
      </c>
      <c r="C7" s="145" t="s">
        <v>275</v>
      </c>
      <c r="D7" s="146"/>
      <c r="E7" s="147"/>
      <c r="F7" s="147"/>
      <c r="G7" s="148"/>
    </row>
    <row r="8" spans="1:7" ht="12.75">
      <c r="A8" s="149">
        <v>1</v>
      </c>
      <c r="B8" s="150" t="s">
        <v>276</v>
      </c>
      <c r="C8" s="151" t="s">
        <v>277</v>
      </c>
      <c r="D8" s="152" t="s">
        <v>75</v>
      </c>
      <c r="E8" s="153">
        <v>0.081</v>
      </c>
      <c r="F8" s="153">
        <v>0</v>
      </c>
      <c r="G8" s="154">
        <f>E8*F8</f>
        <v>0</v>
      </c>
    </row>
    <row r="9" spans="1:7" ht="15">
      <c r="A9" s="161"/>
      <c r="B9" s="162"/>
      <c r="C9" s="184" t="s">
        <v>468</v>
      </c>
      <c r="D9" s="185"/>
      <c r="E9" s="163">
        <v>0.081</v>
      </c>
      <c r="F9" s="164"/>
      <c r="G9" s="165"/>
    </row>
    <row r="10" spans="1:7" ht="12.75">
      <c r="A10" s="155"/>
      <c r="B10" s="156" t="s">
        <v>78</v>
      </c>
      <c r="C10" s="157" t="str">
        <f>CONCATENATE(B7," ",C7)</f>
        <v>3 Svislé a kompletní konstrukce</v>
      </c>
      <c r="D10" s="155"/>
      <c r="E10" s="158"/>
      <c r="F10" s="158"/>
      <c r="G10" s="159">
        <f>SUM(G7:G9)</f>
        <v>0</v>
      </c>
    </row>
    <row r="11" spans="1:7" ht="12.75">
      <c r="A11" s="143" t="s">
        <v>67</v>
      </c>
      <c r="B11" s="144" t="s">
        <v>82</v>
      </c>
      <c r="C11" s="145" t="s">
        <v>83</v>
      </c>
      <c r="D11" s="146"/>
      <c r="E11" s="147"/>
      <c r="F11" s="147"/>
      <c r="G11" s="148"/>
    </row>
    <row r="12" spans="1:7" ht="12.75">
      <c r="A12" s="149">
        <v>2</v>
      </c>
      <c r="B12" s="150" t="s">
        <v>278</v>
      </c>
      <c r="C12" s="151" t="s">
        <v>279</v>
      </c>
      <c r="D12" s="152" t="s">
        <v>72</v>
      </c>
      <c r="E12" s="153">
        <v>9</v>
      </c>
      <c r="F12" s="153">
        <v>0</v>
      </c>
      <c r="G12" s="154">
        <f>E12*F12</f>
        <v>0</v>
      </c>
    </row>
    <row r="13" spans="1:7" ht="15">
      <c r="A13" s="161"/>
      <c r="B13" s="162"/>
      <c r="C13" s="184" t="s">
        <v>469</v>
      </c>
      <c r="D13" s="185"/>
      <c r="E13" s="163">
        <v>9</v>
      </c>
      <c r="F13" s="164"/>
      <c r="G13" s="165"/>
    </row>
    <row r="14" spans="1:7" ht="12.75">
      <c r="A14" s="149">
        <v>3</v>
      </c>
      <c r="B14" s="150" t="s">
        <v>84</v>
      </c>
      <c r="C14" s="151" t="s">
        <v>85</v>
      </c>
      <c r="D14" s="152" t="s">
        <v>86</v>
      </c>
      <c r="E14" s="153">
        <v>133.1</v>
      </c>
      <c r="F14" s="153">
        <v>0</v>
      </c>
      <c r="G14" s="154">
        <f>E14*F14</f>
        <v>0</v>
      </c>
    </row>
    <row r="15" spans="1:7" ht="15">
      <c r="A15" s="161"/>
      <c r="B15" s="162"/>
      <c r="C15" s="184" t="s">
        <v>470</v>
      </c>
      <c r="D15" s="185"/>
      <c r="E15" s="163">
        <v>121.5</v>
      </c>
      <c r="F15" s="164"/>
      <c r="G15" s="165"/>
    </row>
    <row r="16" spans="1:7" ht="15">
      <c r="A16" s="161"/>
      <c r="B16" s="162"/>
      <c r="C16" s="184" t="s">
        <v>471</v>
      </c>
      <c r="D16" s="185"/>
      <c r="E16" s="163">
        <v>11.6</v>
      </c>
      <c r="F16" s="164"/>
      <c r="G16" s="165"/>
    </row>
    <row r="17" spans="1:7" ht="12.75">
      <c r="A17" s="149">
        <v>4</v>
      </c>
      <c r="B17" s="150" t="s">
        <v>95</v>
      </c>
      <c r="C17" s="151" t="s">
        <v>96</v>
      </c>
      <c r="D17" s="152" t="s">
        <v>72</v>
      </c>
      <c r="E17" s="153">
        <v>163.85</v>
      </c>
      <c r="F17" s="153">
        <v>0</v>
      </c>
      <c r="G17" s="154">
        <f>E17*F17</f>
        <v>0</v>
      </c>
    </row>
    <row r="18" spans="1:7" ht="12.75">
      <c r="A18" s="155"/>
      <c r="B18" s="156" t="s">
        <v>78</v>
      </c>
      <c r="C18" s="157" t="str">
        <f>CONCATENATE(B11," ",C11)</f>
        <v>61 Upravy povrchů vnitřní</v>
      </c>
      <c r="D18" s="155"/>
      <c r="E18" s="158"/>
      <c r="F18" s="158"/>
      <c r="G18" s="159">
        <f>SUM(G11:G17)</f>
        <v>0</v>
      </c>
    </row>
    <row r="19" spans="1:7" ht="12.75">
      <c r="A19" s="143" t="s">
        <v>67</v>
      </c>
      <c r="B19" s="144" t="s">
        <v>99</v>
      </c>
      <c r="C19" s="145" t="s">
        <v>100</v>
      </c>
      <c r="D19" s="146"/>
      <c r="E19" s="147"/>
      <c r="F19" s="147"/>
      <c r="G19" s="148"/>
    </row>
    <row r="20" spans="1:7" ht="22.5">
      <c r="A20" s="149">
        <v>5</v>
      </c>
      <c r="B20" s="150" t="s">
        <v>280</v>
      </c>
      <c r="C20" s="151" t="s">
        <v>281</v>
      </c>
      <c r="D20" s="152" t="s">
        <v>72</v>
      </c>
      <c r="E20" s="153">
        <v>18.58</v>
      </c>
      <c r="F20" s="153">
        <v>0</v>
      </c>
      <c r="G20" s="154">
        <f>E20*F20</f>
        <v>0</v>
      </c>
    </row>
    <row r="21" spans="1:7" ht="12.75">
      <c r="A21" s="149">
        <v>6</v>
      </c>
      <c r="B21" s="150" t="s">
        <v>282</v>
      </c>
      <c r="C21" s="151" t="s">
        <v>283</v>
      </c>
      <c r="D21" s="152" t="s">
        <v>72</v>
      </c>
      <c r="E21" s="153">
        <v>16.65</v>
      </c>
      <c r="F21" s="153">
        <v>0</v>
      </c>
      <c r="G21" s="154">
        <f>E21*F21</f>
        <v>0</v>
      </c>
    </row>
    <row r="22" spans="1:7" ht="12.75">
      <c r="A22" s="149">
        <v>7</v>
      </c>
      <c r="B22" s="150" t="s">
        <v>284</v>
      </c>
      <c r="C22" s="151" t="s">
        <v>285</v>
      </c>
      <c r="D22" s="152" t="s">
        <v>72</v>
      </c>
      <c r="E22" s="153">
        <v>0.18</v>
      </c>
      <c r="F22" s="153">
        <v>0</v>
      </c>
      <c r="G22" s="154">
        <f>E22*F22</f>
        <v>0</v>
      </c>
    </row>
    <row r="23" spans="1:7" ht="15">
      <c r="A23" s="161"/>
      <c r="B23" s="162"/>
      <c r="C23" s="184" t="s">
        <v>472</v>
      </c>
      <c r="D23" s="185"/>
      <c r="E23" s="163">
        <v>0.18</v>
      </c>
      <c r="F23" s="164"/>
      <c r="G23" s="165"/>
    </row>
    <row r="24" spans="1:7" ht="12.75">
      <c r="A24" s="149">
        <v>8</v>
      </c>
      <c r="B24" s="150" t="s">
        <v>101</v>
      </c>
      <c r="C24" s="151" t="s">
        <v>102</v>
      </c>
      <c r="D24" s="152" t="s">
        <v>72</v>
      </c>
      <c r="E24" s="153">
        <v>153.495</v>
      </c>
      <c r="F24" s="153">
        <v>0</v>
      </c>
      <c r="G24" s="154">
        <f>E24*F24</f>
        <v>0</v>
      </c>
    </row>
    <row r="25" spans="1:7" ht="15">
      <c r="A25" s="161"/>
      <c r="B25" s="162"/>
      <c r="C25" s="184" t="s">
        <v>473</v>
      </c>
      <c r="D25" s="185"/>
      <c r="E25" s="163">
        <v>53.895</v>
      </c>
      <c r="F25" s="164"/>
      <c r="G25" s="165"/>
    </row>
    <row r="26" spans="1:7" ht="15">
      <c r="A26" s="161"/>
      <c r="B26" s="162"/>
      <c r="C26" s="184" t="s">
        <v>474</v>
      </c>
      <c r="D26" s="185"/>
      <c r="E26" s="163">
        <v>99.6</v>
      </c>
      <c r="F26" s="164"/>
      <c r="G26" s="165"/>
    </row>
    <row r="27" spans="1:7" ht="22.5">
      <c r="A27" s="149">
        <v>9</v>
      </c>
      <c r="B27" s="150" t="s">
        <v>286</v>
      </c>
      <c r="C27" s="151" t="s">
        <v>287</v>
      </c>
      <c r="D27" s="152" t="s">
        <v>72</v>
      </c>
      <c r="E27" s="153">
        <v>44.32</v>
      </c>
      <c r="F27" s="153">
        <v>0</v>
      </c>
      <c r="G27" s="154">
        <f>E27*F27</f>
        <v>0</v>
      </c>
    </row>
    <row r="28" spans="1:7" ht="15">
      <c r="A28" s="161"/>
      <c r="B28" s="162"/>
      <c r="C28" s="184" t="s">
        <v>475</v>
      </c>
      <c r="D28" s="185"/>
      <c r="E28" s="163">
        <v>34.52</v>
      </c>
      <c r="F28" s="164"/>
      <c r="G28" s="165"/>
    </row>
    <row r="29" spans="1:7" ht="15">
      <c r="A29" s="161"/>
      <c r="B29" s="162"/>
      <c r="C29" s="184" t="s">
        <v>476</v>
      </c>
      <c r="D29" s="185"/>
      <c r="E29" s="163">
        <v>9.8</v>
      </c>
      <c r="F29" s="164"/>
      <c r="G29" s="165"/>
    </row>
    <row r="30" spans="1:7" ht="22.5">
      <c r="A30" s="149">
        <v>10</v>
      </c>
      <c r="B30" s="150" t="s">
        <v>286</v>
      </c>
      <c r="C30" s="151" t="s">
        <v>288</v>
      </c>
      <c r="D30" s="152" t="s">
        <v>72</v>
      </c>
      <c r="E30" s="153">
        <v>34.8</v>
      </c>
      <c r="F30" s="153">
        <v>0</v>
      </c>
      <c r="G30" s="154">
        <f>E30*F30</f>
        <v>0</v>
      </c>
    </row>
    <row r="31" spans="1:7" ht="15">
      <c r="A31" s="161"/>
      <c r="B31" s="162"/>
      <c r="C31" s="184" t="s">
        <v>477</v>
      </c>
      <c r="D31" s="185"/>
      <c r="E31" s="163">
        <v>34.8</v>
      </c>
      <c r="F31" s="164"/>
      <c r="G31" s="165"/>
    </row>
    <row r="32" spans="1:7" ht="22.5">
      <c r="A32" s="149">
        <v>11</v>
      </c>
      <c r="B32" s="150" t="s">
        <v>289</v>
      </c>
      <c r="C32" s="151" t="s">
        <v>290</v>
      </c>
      <c r="D32" s="152" t="s">
        <v>72</v>
      </c>
      <c r="E32" s="153">
        <v>76.6</v>
      </c>
      <c r="F32" s="153">
        <v>0</v>
      </c>
      <c r="G32" s="154">
        <f>E32*F32</f>
        <v>0</v>
      </c>
    </row>
    <row r="33" spans="1:7" ht="22.5">
      <c r="A33" s="149">
        <v>12</v>
      </c>
      <c r="B33" s="150" t="s">
        <v>291</v>
      </c>
      <c r="C33" s="151" t="s">
        <v>292</v>
      </c>
      <c r="D33" s="152" t="s">
        <v>72</v>
      </c>
      <c r="E33" s="153">
        <v>458.63</v>
      </c>
      <c r="F33" s="153">
        <v>0</v>
      </c>
      <c r="G33" s="154">
        <f>E33*F33</f>
        <v>0</v>
      </c>
    </row>
    <row r="34" spans="1:7" ht="15">
      <c r="A34" s="161"/>
      <c r="B34" s="162"/>
      <c r="C34" s="184" t="s">
        <v>478</v>
      </c>
      <c r="D34" s="185"/>
      <c r="E34" s="163">
        <v>458.63</v>
      </c>
      <c r="F34" s="164"/>
      <c r="G34" s="165"/>
    </row>
    <row r="35" spans="1:7" ht="22.5">
      <c r="A35" s="149">
        <v>13</v>
      </c>
      <c r="B35" s="150" t="s">
        <v>293</v>
      </c>
      <c r="C35" s="151" t="s">
        <v>294</v>
      </c>
      <c r="D35" s="152" t="s">
        <v>72</v>
      </c>
      <c r="E35" s="153">
        <v>143.25</v>
      </c>
      <c r="F35" s="153">
        <v>0</v>
      </c>
      <c r="G35" s="154">
        <f>E35*F35</f>
        <v>0</v>
      </c>
    </row>
    <row r="36" spans="1:7" ht="15">
      <c r="A36" s="161"/>
      <c r="B36" s="162"/>
      <c r="C36" s="184" t="s">
        <v>479</v>
      </c>
      <c r="D36" s="185"/>
      <c r="E36" s="163">
        <v>143.25</v>
      </c>
      <c r="F36" s="164"/>
      <c r="G36" s="165"/>
    </row>
    <row r="37" spans="1:7" ht="12.75">
      <c r="A37" s="149">
        <v>14</v>
      </c>
      <c r="B37" s="150" t="s">
        <v>111</v>
      </c>
      <c r="C37" s="151" t="s">
        <v>112</v>
      </c>
      <c r="D37" s="152" t="s">
        <v>72</v>
      </c>
      <c r="E37" s="153">
        <v>760.79</v>
      </c>
      <c r="F37" s="153">
        <v>0</v>
      </c>
      <c r="G37" s="154">
        <f>E37*F37</f>
        <v>0</v>
      </c>
    </row>
    <row r="38" spans="1:7" ht="15">
      <c r="A38" s="161"/>
      <c r="B38" s="162"/>
      <c r="C38" s="184" t="s">
        <v>480</v>
      </c>
      <c r="D38" s="185"/>
      <c r="E38" s="163">
        <v>760.79</v>
      </c>
      <c r="F38" s="164"/>
      <c r="G38" s="165"/>
    </row>
    <row r="39" spans="1:7" ht="12.75">
      <c r="A39" s="149">
        <v>15</v>
      </c>
      <c r="B39" s="150" t="s">
        <v>295</v>
      </c>
      <c r="C39" s="151" t="s">
        <v>296</v>
      </c>
      <c r="D39" s="152" t="s">
        <v>72</v>
      </c>
      <c r="E39" s="153">
        <v>31.95</v>
      </c>
      <c r="F39" s="153">
        <v>0</v>
      </c>
      <c r="G39" s="154">
        <f>E39*F39</f>
        <v>0</v>
      </c>
    </row>
    <row r="40" spans="1:7" ht="15">
      <c r="A40" s="161"/>
      <c r="B40" s="162"/>
      <c r="C40" s="184" t="s">
        <v>481</v>
      </c>
      <c r="D40" s="185"/>
      <c r="E40" s="163">
        <v>31.95</v>
      </c>
      <c r="F40" s="164"/>
      <c r="G40" s="165"/>
    </row>
    <row r="41" spans="1:7" ht="22.5">
      <c r="A41" s="149">
        <v>16</v>
      </c>
      <c r="B41" s="150" t="s">
        <v>297</v>
      </c>
      <c r="C41" s="151" t="s">
        <v>298</v>
      </c>
      <c r="D41" s="152" t="s">
        <v>72</v>
      </c>
      <c r="E41" s="153">
        <v>34.8</v>
      </c>
      <c r="F41" s="153">
        <v>0</v>
      </c>
      <c r="G41" s="154">
        <f>E41*F41</f>
        <v>0</v>
      </c>
    </row>
    <row r="42" spans="1:7" ht="15">
      <c r="A42" s="161"/>
      <c r="B42" s="162"/>
      <c r="C42" s="184" t="s">
        <v>482</v>
      </c>
      <c r="D42" s="185"/>
      <c r="E42" s="163">
        <v>34.8</v>
      </c>
      <c r="F42" s="164"/>
      <c r="G42" s="165"/>
    </row>
    <row r="43" spans="1:7" ht="22.5">
      <c r="A43" s="149">
        <v>17</v>
      </c>
      <c r="B43" s="150" t="s">
        <v>97</v>
      </c>
      <c r="C43" s="151" t="s">
        <v>98</v>
      </c>
      <c r="D43" s="152" t="s">
        <v>72</v>
      </c>
      <c r="E43" s="153">
        <v>713.28</v>
      </c>
      <c r="F43" s="153">
        <v>0</v>
      </c>
      <c r="G43" s="154">
        <f>E43*F43</f>
        <v>0</v>
      </c>
    </row>
    <row r="44" spans="1:7" ht="15">
      <c r="A44" s="161"/>
      <c r="B44" s="162"/>
      <c r="C44" s="184" t="s">
        <v>483</v>
      </c>
      <c r="D44" s="185"/>
      <c r="E44" s="163">
        <v>713.28</v>
      </c>
      <c r="F44" s="164"/>
      <c r="G44" s="165"/>
    </row>
    <row r="45" spans="1:7" ht="12.75">
      <c r="A45" s="149">
        <v>18</v>
      </c>
      <c r="B45" s="150" t="s">
        <v>299</v>
      </c>
      <c r="C45" s="151" t="s">
        <v>300</v>
      </c>
      <c r="D45" s="152" t="s">
        <v>72</v>
      </c>
      <c r="E45" s="153">
        <v>195.36</v>
      </c>
      <c r="F45" s="153">
        <v>0</v>
      </c>
      <c r="G45" s="154">
        <f>E45*F45</f>
        <v>0</v>
      </c>
    </row>
    <row r="46" spans="1:7" ht="15">
      <c r="A46" s="161"/>
      <c r="B46" s="162"/>
      <c r="C46" s="184" t="s">
        <v>484</v>
      </c>
      <c r="D46" s="185"/>
      <c r="E46" s="163">
        <v>195.36</v>
      </c>
      <c r="F46" s="164"/>
      <c r="G46" s="165"/>
    </row>
    <row r="47" spans="1:7" ht="12.75">
      <c r="A47" s="155"/>
      <c r="B47" s="156" t="s">
        <v>78</v>
      </c>
      <c r="C47" s="157" t="str">
        <f>CONCATENATE(B19," ",C19)</f>
        <v>62 Upravy povrchů vnější</v>
      </c>
      <c r="D47" s="155"/>
      <c r="E47" s="158"/>
      <c r="F47" s="158"/>
      <c r="G47" s="159">
        <f>SUM(G19:G46)</f>
        <v>0</v>
      </c>
    </row>
    <row r="48" spans="1:7" ht="12.75">
      <c r="A48" s="143" t="s">
        <v>67</v>
      </c>
      <c r="B48" s="144" t="s">
        <v>119</v>
      </c>
      <c r="C48" s="145" t="s">
        <v>120</v>
      </c>
      <c r="D48" s="146"/>
      <c r="E48" s="147"/>
      <c r="F48" s="147"/>
      <c r="G48" s="148"/>
    </row>
    <row r="49" spans="1:7" ht="12.75">
      <c r="A49" s="149">
        <v>19</v>
      </c>
      <c r="B49" s="150" t="s">
        <v>121</v>
      </c>
      <c r="C49" s="151" t="s">
        <v>122</v>
      </c>
      <c r="D49" s="152" t="s">
        <v>123</v>
      </c>
      <c r="E49" s="153">
        <v>11</v>
      </c>
      <c r="F49" s="153">
        <v>0</v>
      </c>
      <c r="G49" s="154">
        <f>E49*F49</f>
        <v>0</v>
      </c>
    </row>
    <row r="50" spans="1:7" ht="12.75">
      <c r="A50" s="149">
        <v>20</v>
      </c>
      <c r="B50" s="150" t="s">
        <v>301</v>
      </c>
      <c r="C50" s="151" t="s">
        <v>302</v>
      </c>
      <c r="D50" s="152" t="s">
        <v>123</v>
      </c>
      <c r="E50" s="153">
        <v>22</v>
      </c>
      <c r="F50" s="153">
        <v>0</v>
      </c>
      <c r="G50" s="154">
        <f>E50*F50</f>
        <v>0</v>
      </c>
    </row>
    <row r="51" spans="1:7" ht="12.75">
      <c r="A51" s="149">
        <v>21</v>
      </c>
      <c r="B51" s="150" t="s">
        <v>126</v>
      </c>
      <c r="C51" s="151" t="s">
        <v>127</v>
      </c>
      <c r="D51" s="152" t="s">
        <v>123</v>
      </c>
      <c r="E51" s="153">
        <v>2</v>
      </c>
      <c r="F51" s="153">
        <v>0</v>
      </c>
      <c r="G51" s="154">
        <f>E51*F51</f>
        <v>0</v>
      </c>
    </row>
    <row r="52" spans="1:7" ht="12.75">
      <c r="A52" s="149">
        <v>22</v>
      </c>
      <c r="B52" s="150" t="s">
        <v>303</v>
      </c>
      <c r="C52" s="151" t="s">
        <v>304</v>
      </c>
      <c r="D52" s="152" t="s">
        <v>72</v>
      </c>
      <c r="E52" s="153">
        <v>86.4</v>
      </c>
      <c r="F52" s="153">
        <v>0</v>
      </c>
      <c r="G52" s="154">
        <f>E52*F52</f>
        <v>0</v>
      </c>
    </row>
    <row r="53" spans="1:7" ht="15">
      <c r="A53" s="161"/>
      <c r="B53" s="162"/>
      <c r="C53" s="184" t="s">
        <v>485</v>
      </c>
      <c r="D53" s="185"/>
      <c r="E53" s="163">
        <v>86.4</v>
      </c>
      <c r="F53" s="164"/>
      <c r="G53" s="165"/>
    </row>
    <row r="54" spans="1:7" ht="12.75">
      <c r="A54" s="149">
        <v>23</v>
      </c>
      <c r="B54" s="150" t="s">
        <v>130</v>
      </c>
      <c r="C54" s="151" t="s">
        <v>305</v>
      </c>
      <c r="D54" s="152" t="s">
        <v>123</v>
      </c>
      <c r="E54" s="153">
        <v>1</v>
      </c>
      <c r="F54" s="153">
        <v>0</v>
      </c>
      <c r="G54" s="154">
        <f aca="true" t="shared" si="0" ref="G54:G62">E54*F54</f>
        <v>0</v>
      </c>
    </row>
    <row r="55" spans="1:7" ht="12.75">
      <c r="A55" s="149">
        <v>24</v>
      </c>
      <c r="B55" s="150" t="s">
        <v>306</v>
      </c>
      <c r="C55" s="151" t="s">
        <v>307</v>
      </c>
      <c r="D55" s="152" t="s">
        <v>123</v>
      </c>
      <c r="E55" s="153">
        <v>1</v>
      </c>
      <c r="F55" s="153">
        <v>0</v>
      </c>
      <c r="G55" s="154">
        <f t="shared" si="0"/>
        <v>0</v>
      </c>
    </row>
    <row r="56" spans="1:7" ht="12.75">
      <c r="A56" s="149">
        <v>25</v>
      </c>
      <c r="B56" s="150" t="s">
        <v>308</v>
      </c>
      <c r="C56" s="151" t="s">
        <v>309</v>
      </c>
      <c r="D56" s="152" t="s">
        <v>123</v>
      </c>
      <c r="E56" s="153">
        <v>9</v>
      </c>
      <c r="F56" s="153">
        <v>0</v>
      </c>
      <c r="G56" s="154">
        <f t="shared" si="0"/>
        <v>0</v>
      </c>
    </row>
    <row r="57" spans="1:7" ht="12.75">
      <c r="A57" s="149">
        <v>26</v>
      </c>
      <c r="B57" s="150" t="s">
        <v>310</v>
      </c>
      <c r="C57" s="151" t="s">
        <v>311</v>
      </c>
      <c r="D57" s="152" t="s">
        <v>123</v>
      </c>
      <c r="E57" s="153">
        <v>10</v>
      </c>
      <c r="F57" s="153">
        <v>0</v>
      </c>
      <c r="G57" s="154">
        <f t="shared" si="0"/>
        <v>0</v>
      </c>
    </row>
    <row r="58" spans="1:7" ht="12.75">
      <c r="A58" s="149">
        <v>27</v>
      </c>
      <c r="B58" s="150" t="s">
        <v>312</v>
      </c>
      <c r="C58" s="151" t="s">
        <v>540</v>
      </c>
      <c r="D58" s="152" t="s">
        <v>123</v>
      </c>
      <c r="E58" s="153">
        <v>12</v>
      </c>
      <c r="F58" s="153">
        <v>0</v>
      </c>
      <c r="G58" s="154">
        <f t="shared" si="0"/>
        <v>0</v>
      </c>
    </row>
    <row r="59" spans="1:7" ht="12.75">
      <c r="A59" s="149">
        <v>28</v>
      </c>
      <c r="B59" s="150" t="s">
        <v>313</v>
      </c>
      <c r="C59" s="151" t="s">
        <v>314</v>
      </c>
      <c r="D59" s="152" t="s">
        <v>123</v>
      </c>
      <c r="E59" s="153">
        <v>1</v>
      </c>
      <c r="F59" s="153">
        <v>0</v>
      </c>
      <c r="G59" s="154">
        <f t="shared" si="0"/>
        <v>0</v>
      </c>
    </row>
    <row r="60" spans="1:7" ht="12.75">
      <c r="A60" s="149">
        <v>29</v>
      </c>
      <c r="B60" s="150" t="s">
        <v>315</v>
      </c>
      <c r="C60" s="151" t="s">
        <v>316</v>
      </c>
      <c r="D60" s="152" t="s">
        <v>123</v>
      </c>
      <c r="E60" s="153">
        <v>1</v>
      </c>
      <c r="F60" s="153">
        <v>0</v>
      </c>
      <c r="G60" s="154">
        <f t="shared" si="0"/>
        <v>0</v>
      </c>
    </row>
    <row r="61" spans="1:7" ht="12.75">
      <c r="A61" s="149">
        <v>30</v>
      </c>
      <c r="B61" s="150" t="s">
        <v>317</v>
      </c>
      <c r="C61" s="151" t="s">
        <v>318</v>
      </c>
      <c r="D61" s="152" t="s">
        <v>123</v>
      </c>
      <c r="E61" s="153">
        <v>8</v>
      </c>
      <c r="F61" s="153">
        <v>0</v>
      </c>
      <c r="G61" s="154">
        <f t="shared" si="0"/>
        <v>0</v>
      </c>
    </row>
    <row r="62" spans="1:7" ht="22.5">
      <c r="A62" s="149">
        <v>31</v>
      </c>
      <c r="B62" s="150" t="s">
        <v>137</v>
      </c>
      <c r="C62" s="151" t="s">
        <v>138</v>
      </c>
      <c r="D62" s="152" t="s">
        <v>86</v>
      </c>
      <c r="E62" s="153">
        <v>84.2</v>
      </c>
      <c r="F62" s="153">
        <v>0</v>
      </c>
      <c r="G62" s="154">
        <f t="shared" si="0"/>
        <v>0</v>
      </c>
    </row>
    <row r="63" spans="1:7" ht="15">
      <c r="A63" s="161"/>
      <c r="B63" s="162"/>
      <c r="C63" s="184" t="s">
        <v>486</v>
      </c>
      <c r="D63" s="185"/>
      <c r="E63" s="163">
        <v>84.2</v>
      </c>
      <c r="F63" s="164"/>
      <c r="G63" s="165"/>
    </row>
    <row r="64" spans="1:7" ht="15">
      <c r="A64" s="161"/>
      <c r="B64" s="162"/>
      <c r="C64" s="184"/>
      <c r="D64" s="185"/>
      <c r="E64" s="163">
        <v>0</v>
      </c>
      <c r="F64" s="164"/>
      <c r="G64" s="165"/>
    </row>
    <row r="65" spans="1:7" ht="12.75">
      <c r="A65" s="155"/>
      <c r="B65" s="156" t="s">
        <v>78</v>
      </c>
      <c r="C65" s="157" t="str">
        <f>CONCATENATE(B48," ",C48)</f>
        <v>64 Výplně otvorů</v>
      </c>
      <c r="D65" s="155"/>
      <c r="E65" s="158"/>
      <c r="F65" s="158"/>
      <c r="G65" s="159">
        <f>SUM(G48:G64)</f>
        <v>0</v>
      </c>
    </row>
    <row r="66" spans="1:7" ht="12.75">
      <c r="A66" s="143" t="s">
        <v>67</v>
      </c>
      <c r="B66" s="144" t="s">
        <v>139</v>
      </c>
      <c r="C66" s="145" t="s">
        <v>140</v>
      </c>
      <c r="D66" s="146"/>
      <c r="E66" s="147"/>
      <c r="F66" s="147"/>
      <c r="G66" s="148"/>
    </row>
    <row r="67" spans="1:7" ht="12.75">
      <c r="A67" s="149">
        <v>32</v>
      </c>
      <c r="B67" s="150" t="s">
        <v>141</v>
      </c>
      <c r="C67" s="151" t="s">
        <v>142</v>
      </c>
      <c r="D67" s="152" t="s">
        <v>72</v>
      </c>
      <c r="E67" s="153">
        <v>908.64</v>
      </c>
      <c r="F67" s="153">
        <v>0</v>
      </c>
      <c r="G67" s="154">
        <f>E67*F67</f>
        <v>0</v>
      </c>
    </row>
    <row r="68" spans="1:7" ht="15">
      <c r="A68" s="161"/>
      <c r="B68" s="162"/>
      <c r="C68" s="184" t="s">
        <v>487</v>
      </c>
      <c r="D68" s="185"/>
      <c r="E68" s="163">
        <v>908.64</v>
      </c>
      <c r="F68" s="164"/>
      <c r="G68" s="165"/>
    </row>
    <row r="69" spans="1:7" ht="12.75">
      <c r="A69" s="149">
        <v>33</v>
      </c>
      <c r="B69" s="150" t="s">
        <v>143</v>
      </c>
      <c r="C69" s="151" t="s">
        <v>144</v>
      </c>
      <c r="D69" s="152" t="s">
        <v>72</v>
      </c>
      <c r="E69" s="153">
        <v>908.64</v>
      </c>
      <c r="F69" s="153">
        <v>0</v>
      </c>
      <c r="G69" s="154">
        <f>E69*F69</f>
        <v>0</v>
      </c>
    </row>
    <row r="70" spans="1:7" ht="12.75">
      <c r="A70" s="149">
        <v>34</v>
      </c>
      <c r="B70" s="150" t="s">
        <v>145</v>
      </c>
      <c r="C70" s="151" t="s">
        <v>146</v>
      </c>
      <c r="D70" s="152" t="s">
        <v>72</v>
      </c>
      <c r="E70" s="153">
        <v>908.64</v>
      </c>
      <c r="F70" s="153">
        <v>0</v>
      </c>
      <c r="G70" s="154">
        <f>E70*F70</f>
        <v>0</v>
      </c>
    </row>
    <row r="71" spans="1:7" ht="12.75">
      <c r="A71" s="149">
        <v>35</v>
      </c>
      <c r="B71" s="150" t="s">
        <v>147</v>
      </c>
      <c r="C71" s="151" t="s">
        <v>148</v>
      </c>
      <c r="D71" s="152" t="s">
        <v>72</v>
      </c>
      <c r="E71" s="153">
        <v>283.85</v>
      </c>
      <c r="F71" s="153">
        <v>0</v>
      </c>
      <c r="G71" s="154">
        <f>E71*F71</f>
        <v>0</v>
      </c>
    </row>
    <row r="72" spans="1:7" ht="15">
      <c r="A72" s="161"/>
      <c r="B72" s="162"/>
      <c r="C72" s="184" t="s">
        <v>488</v>
      </c>
      <c r="D72" s="185"/>
      <c r="E72" s="163">
        <v>283.85</v>
      </c>
      <c r="F72" s="164"/>
      <c r="G72" s="165"/>
    </row>
    <row r="73" spans="1:7" ht="22.5">
      <c r="A73" s="149">
        <v>36</v>
      </c>
      <c r="B73" s="150" t="s">
        <v>319</v>
      </c>
      <c r="C73" s="151" t="s">
        <v>409</v>
      </c>
      <c r="D73" s="152" t="s">
        <v>320</v>
      </c>
      <c r="E73" s="153">
        <v>2</v>
      </c>
      <c r="F73" s="153">
        <v>0</v>
      </c>
      <c r="G73" s="154">
        <f>E73*F73</f>
        <v>0</v>
      </c>
    </row>
    <row r="74" spans="1:7" ht="22.5">
      <c r="A74" s="149">
        <v>37</v>
      </c>
      <c r="B74" s="150" t="s">
        <v>321</v>
      </c>
      <c r="C74" s="151" t="s">
        <v>410</v>
      </c>
      <c r="D74" s="152" t="s">
        <v>322</v>
      </c>
      <c r="E74" s="153">
        <v>120</v>
      </c>
      <c r="F74" s="153">
        <v>0</v>
      </c>
      <c r="G74" s="154">
        <f>E74*F74</f>
        <v>0</v>
      </c>
    </row>
    <row r="75" spans="1:7" ht="22.5">
      <c r="A75" s="149">
        <v>38</v>
      </c>
      <c r="B75" s="150" t="s">
        <v>323</v>
      </c>
      <c r="C75" s="151" t="s">
        <v>411</v>
      </c>
      <c r="D75" s="152" t="s">
        <v>320</v>
      </c>
      <c r="E75" s="153">
        <v>2</v>
      </c>
      <c r="F75" s="153">
        <v>0</v>
      </c>
      <c r="G75" s="154">
        <f>E75*F75</f>
        <v>0</v>
      </c>
    </row>
    <row r="76" spans="1:7" ht="12.75">
      <c r="A76" s="155"/>
      <c r="B76" s="156" t="s">
        <v>78</v>
      </c>
      <c r="C76" s="157" t="str">
        <f>CONCATENATE(B66," ",C66)</f>
        <v>94 Lešení a stavební výtahy</v>
      </c>
      <c r="D76" s="155"/>
      <c r="E76" s="158"/>
      <c r="F76" s="158"/>
      <c r="G76" s="159">
        <f>SUM(G66:G75)</f>
        <v>0</v>
      </c>
    </row>
    <row r="77" spans="1:7" ht="12.75">
      <c r="A77" s="143" t="s">
        <v>67</v>
      </c>
      <c r="B77" s="144" t="s">
        <v>149</v>
      </c>
      <c r="C77" s="145" t="s">
        <v>150</v>
      </c>
      <c r="D77" s="146"/>
      <c r="E77" s="147"/>
      <c r="F77" s="147"/>
      <c r="G77" s="148"/>
    </row>
    <row r="78" spans="1:7" ht="12.75">
      <c r="A78" s="149">
        <v>39</v>
      </c>
      <c r="B78" s="150" t="s">
        <v>151</v>
      </c>
      <c r="C78" s="151" t="s">
        <v>152</v>
      </c>
      <c r="D78" s="152" t="s">
        <v>72</v>
      </c>
      <c r="E78" s="153">
        <v>745</v>
      </c>
      <c r="F78" s="153">
        <v>0</v>
      </c>
      <c r="G78" s="154">
        <f>E78*F78</f>
        <v>0</v>
      </c>
    </row>
    <row r="79" spans="1:7" ht="12.75">
      <c r="A79" s="155"/>
      <c r="B79" s="156" t="s">
        <v>78</v>
      </c>
      <c r="C79" s="157" t="str">
        <f>CONCATENATE(B77," ",C77)</f>
        <v>95 Dokončovací kce na pozem.stav.</v>
      </c>
      <c r="D79" s="155"/>
      <c r="E79" s="158"/>
      <c r="F79" s="158"/>
      <c r="G79" s="159">
        <f>SUM(G77:G78)</f>
        <v>0</v>
      </c>
    </row>
    <row r="80" spans="1:7" ht="12.75">
      <c r="A80" s="143" t="s">
        <v>67</v>
      </c>
      <c r="B80" s="144" t="s">
        <v>153</v>
      </c>
      <c r="C80" s="145" t="s">
        <v>154</v>
      </c>
      <c r="D80" s="146"/>
      <c r="E80" s="147"/>
      <c r="F80" s="147"/>
      <c r="G80" s="148"/>
    </row>
    <row r="81" spans="1:7" ht="12.75">
      <c r="A81" s="149">
        <v>40</v>
      </c>
      <c r="B81" s="150" t="s">
        <v>155</v>
      </c>
      <c r="C81" s="151" t="s">
        <v>156</v>
      </c>
      <c r="D81" s="152" t="s">
        <v>123</v>
      </c>
      <c r="E81" s="153">
        <v>71</v>
      </c>
      <c r="F81" s="153">
        <v>0</v>
      </c>
      <c r="G81" s="154">
        <f>E81*F81</f>
        <v>0</v>
      </c>
    </row>
    <row r="82" spans="1:7" ht="12.75">
      <c r="A82" s="149">
        <v>41</v>
      </c>
      <c r="B82" s="150" t="s">
        <v>157</v>
      </c>
      <c r="C82" s="151" t="s">
        <v>158</v>
      </c>
      <c r="D82" s="152" t="s">
        <v>123</v>
      </c>
      <c r="E82" s="153">
        <v>3</v>
      </c>
      <c r="F82" s="153">
        <v>0</v>
      </c>
      <c r="G82" s="154">
        <f>E82*F82</f>
        <v>0</v>
      </c>
    </row>
    <row r="83" spans="1:7" ht="12.75">
      <c r="A83" s="149">
        <v>42</v>
      </c>
      <c r="B83" s="150" t="s">
        <v>159</v>
      </c>
      <c r="C83" s="151" t="s">
        <v>160</v>
      </c>
      <c r="D83" s="152" t="s">
        <v>72</v>
      </c>
      <c r="E83" s="153">
        <v>6.24</v>
      </c>
      <c r="F83" s="153">
        <v>0</v>
      </c>
      <c r="G83" s="154">
        <f>E83*F83</f>
        <v>0</v>
      </c>
    </row>
    <row r="84" spans="1:7" ht="15">
      <c r="A84" s="161"/>
      <c r="B84" s="162"/>
      <c r="C84" s="184" t="s">
        <v>489</v>
      </c>
      <c r="D84" s="185"/>
      <c r="E84" s="163">
        <v>6.24</v>
      </c>
      <c r="F84" s="164"/>
      <c r="G84" s="165"/>
    </row>
    <row r="85" spans="1:7" ht="12.75">
      <c r="A85" s="149">
        <v>43</v>
      </c>
      <c r="B85" s="150" t="s">
        <v>161</v>
      </c>
      <c r="C85" s="151" t="s">
        <v>162</v>
      </c>
      <c r="D85" s="152" t="s">
        <v>72</v>
      </c>
      <c r="E85" s="153">
        <v>23.04</v>
      </c>
      <c r="F85" s="153">
        <v>0</v>
      </c>
      <c r="G85" s="154">
        <f>E85*F85</f>
        <v>0</v>
      </c>
    </row>
    <row r="86" spans="1:7" ht="15">
      <c r="A86" s="161"/>
      <c r="B86" s="162"/>
      <c r="C86" s="184" t="s">
        <v>490</v>
      </c>
      <c r="D86" s="185"/>
      <c r="E86" s="163">
        <v>23.04</v>
      </c>
      <c r="F86" s="164"/>
      <c r="G86" s="165"/>
    </row>
    <row r="87" spans="1:7" ht="12.75">
      <c r="A87" s="149">
        <v>44</v>
      </c>
      <c r="B87" s="150" t="s">
        <v>163</v>
      </c>
      <c r="C87" s="151" t="s">
        <v>164</v>
      </c>
      <c r="D87" s="152" t="s">
        <v>72</v>
      </c>
      <c r="E87" s="153">
        <v>21.6</v>
      </c>
      <c r="F87" s="153">
        <v>0</v>
      </c>
      <c r="G87" s="154">
        <f>E87*F87</f>
        <v>0</v>
      </c>
    </row>
    <row r="88" spans="1:7" ht="15">
      <c r="A88" s="161"/>
      <c r="B88" s="162"/>
      <c r="C88" s="184" t="s">
        <v>491</v>
      </c>
      <c r="D88" s="185"/>
      <c r="E88" s="163">
        <v>21.6</v>
      </c>
      <c r="F88" s="164"/>
      <c r="G88" s="165"/>
    </row>
    <row r="89" spans="1:7" ht="12.75">
      <c r="A89" s="149">
        <v>45</v>
      </c>
      <c r="B89" s="150" t="s">
        <v>324</v>
      </c>
      <c r="C89" s="151" t="s">
        <v>325</v>
      </c>
      <c r="D89" s="152" t="s">
        <v>72</v>
      </c>
      <c r="E89" s="153">
        <v>1.89</v>
      </c>
      <c r="F89" s="153">
        <v>0</v>
      </c>
      <c r="G89" s="154">
        <f>E89*F89</f>
        <v>0</v>
      </c>
    </row>
    <row r="90" spans="1:7" ht="15">
      <c r="A90" s="161"/>
      <c r="B90" s="162"/>
      <c r="C90" s="184" t="s">
        <v>492</v>
      </c>
      <c r="D90" s="185"/>
      <c r="E90" s="163">
        <v>1.89</v>
      </c>
      <c r="F90" s="164"/>
      <c r="G90" s="165"/>
    </row>
    <row r="91" spans="1:7" ht="12.75">
      <c r="A91" s="149">
        <v>46</v>
      </c>
      <c r="B91" s="150" t="s">
        <v>165</v>
      </c>
      <c r="C91" s="151" t="s">
        <v>166</v>
      </c>
      <c r="D91" s="152" t="s">
        <v>72</v>
      </c>
      <c r="E91" s="153">
        <v>3.99</v>
      </c>
      <c r="F91" s="153">
        <v>0</v>
      </c>
      <c r="G91" s="154">
        <f>E91*F91</f>
        <v>0</v>
      </c>
    </row>
    <row r="92" spans="1:7" ht="15">
      <c r="A92" s="161"/>
      <c r="B92" s="162"/>
      <c r="C92" s="184" t="s">
        <v>493</v>
      </c>
      <c r="D92" s="185"/>
      <c r="E92" s="163">
        <v>3.99</v>
      </c>
      <c r="F92" s="164"/>
      <c r="G92" s="165"/>
    </row>
    <row r="93" spans="1:7" ht="12.75">
      <c r="A93" s="149">
        <v>47</v>
      </c>
      <c r="B93" s="150" t="s">
        <v>167</v>
      </c>
      <c r="C93" s="151" t="s">
        <v>168</v>
      </c>
      <c r="D93" s="152" t="s">
        <v>86</v>
      </c>
      <c r="E93" s="153">
        <v>60.5</v>
      </c>
      <c r="F93" s="153">
        <v>0</v>
      </c>
      <c r="G93" s="154">
        <f>E93*F93</f>
        <v>0</v>
      </c>
    </row>
    <row r="94" spans="1:7" ht="15">
      <c r="A94" s="161"/>
      <c r="B94" s="162"/>
      <c r="C94" s="184" t="s">
        <v>494</v>
      </c>
      <c r="D94" s="185"/>
      <c r="E94" s="163">
        <v>60.5</v>
      </c>
      <c r="F94" s="164"/>
      <c r="G94" s="165"/>
    </row>
    <row r="95" spans="1:7" ht="12.75">
      <c r="A95" s="149">
        <v>48</v>
      </c>
      <c r="B95" s="150" t="s">
        <v>326</v>
      </c>
      <c r="C95" s="151" t="s">
        <v>327</v>
      </c>
      <c r="D95" s="152" t="s">
        <v>72</v>
      </c>
      <c r="E95" s="153">
        <v>25.92</v>
      </c>
      <c r="F95" s="153">
        <v>0</v>
      </c>
      <c r="G95" s="154">
        <f>E95*F95</f>
        <v>0</v>
      </c>
    </row>
    <row r="96" spans="1:7" ht="15">
      <c r="A96" s="161"/>
      <c r="B96" s="162"/>
      <c r="C96" s="184" t="s">
        <v>495</v>
      </c>
      <c r="D96" s="185"/>
      <c r="E96" s="163">
        <v>25.92</v>
      </c>
      <c r="F96" s="164"/>
      <c r="G96" s="165"/>
    </row>
    <row r="97" spans="1:7" ht="12.75">
      <c r="A97" s="149">
        <v>49</v>
      </c>
      <c r="B97" s="150" t="s">
        <v>328</v>
      </c>
      <c r="C97" s="151" t="s">
        <v>329</v>
      </c>
      <c r="D97" s="152" t="s">
        <v>72</v>
      </c>
      <c r="E97" s="153">
        <v>86.4</v>
      </c>
      <c r="F97" s="153">
        <v>0</v>
      </c>
      <c r="G97" s="154">
        <f>E97*F97</f>
        <v>0</v>
      </c>
    </row>
    <row r="98" spans="1:7" ht="15">
      <c r="A98" s="161"/>
      <c r="B98" s="162"/>
      <c r="C98" s="184" t="s">
        <v>485</v>
      </c>
      <c r="D98" s="185"/>
      <c r="E98" s="163">
        <v>86.4</v>
      </c>
      <c r="F98" s="164"/>
      <c r="G98" s="165"/>
    </row>
    <row r="99" spans="1:7" ht="12.75">
      <c r="A99" s="149">
        <v>50</v>
      </c>
      <c r="B99" s="150" t="s">
        <v>330</v>
      </c>
      <c r="C99" s="151" t="s">
        <v>331</v>
      </c>
      <c r="D99" s="152" t="s">
        <v>72</v>
      </c>
      <c r="E99" s="153">
        <v>48.888</v>
      </c>
      <c r="F99" s="153">
        <v>0</v>
      </c>
      <c r="G99" s="154">
        <f>E99*F99</f>
        <v>0</v>
      </c>
    </row>
    <row r="100" spans="1:7" ht="15">
      <c r="A100" s="161"/>
      <c r="B100" s="162"/>
      <c r="C100" s="184" t="s">
        <v>496</v>
      </c>
      <c r="D100" s="185"/>
      <c r="E100" s="163">
        <v>48.888</v>
      </c>
      <c r="F100" s="164"/>
      <c r="G100" s="165"/>
    </row>
    <row r="101" spans="1:7" ht="12.75">
      <c r="A101" s="149">
        <v>51</v>
      </c>
      <c r="B101" s="150" t="s">
        <v>332</v>
      </c>
      <c r="C101" s="151" t="s">
        <v>333</v>
      </c>
      <c r="D101" s="152" t="s">
        <v>72</v>
      </c>
      <c r="E101" s="153">
        <v>115.46</v>
      </c>
      <c r="F101" s="153">
        <v>0</v>
      </c>
      <c r="G101" s="154">
        <f>E101*F101</f>
        <v>0</v>
      </c>
    </row>
    <row r="102" spans="1:7" ht="15">
      <c r="A102" s="161"/>
      <c r="B102" s="162"/>
      <c r="C102" s="184" t="s">
        <v>497</v>
      </c>
      <c r="D102" s="185"/>
      <c r="E102" s="163">
        <v>115.46</v>
      </c>
      <c r="F102" s="164"/>
      <c r="G102" s="165"/>
    </row>
    <row r="103" spans="1:7" ht="12.75">
      <c r="A103" s="149">
        <v>52</v>
      </c>
      <c r="B103" s="150" t="s">
        <v>334</v>
      </c>
      <c r="C103" s="151" t="s">
        <v>335</v>
      </c>
      <c r="D103" s="152" t="s">
        <v>176</v>
      </c>
      <c r="E103" s="153">
        <v>15.915</v>
      </c>
      <c r="F103" s="153">
        <v>0</v>
      </c>
      <c r="G103" s="154">
        <f>E103*F103</f>
        <v>0</v>
      </c>
    </row>
    <row r="104" spans="1:7" ht="15">
      <c r="A104" s="161"/>
      <c r="B104" s="162"/>
      <c r="C104" s="184" t="s">
        <v>498</v>
      </c>
      <c r="D104" s="185"/>
      <c r="E104" s="163">
        <v>15.915</v>
      </c>
      <c r="F104" s="164"/>
      <c r="G104" s="165"/>
    </row>
    <row r="105" spans="1:7" ht="12.75">
      <c r="A105" s="149">
        <v>53</v>
      </c>
      <c r="B105" s="150" t="s">
        <v>336</v>
      </c>
      <c r="C105" s="151" t="s">
        <v>337</v>
      </c>
      <c r="D105" s="152" t="s">
        <v>176</v>
      </c>
      <c r="E105" s="153">
        <v>79.575</v>
      </c>
      <c r="F105" s="153">
        <v>0</v>
      </c>
      <c r="G105" s="154">
        <f>E105*F105</f>
        <v>0</v>
      </c>
    </row>
    <row r="106" spans="1:7" ht="15">
      <c r="A106" s="161"/>
      <c r="B106" s="162"/>
      <c r="C106" s="184" t="s">
        <v>499</v>
      </c>
      <c r="D106" s="185"/>
      <c r="E106" s="163">
        <v>79.575</v>
      </c>
      <c r="F106" s="164"/>
      <c r="G106" s="165"/>
    </row>
    <row r="107" spans="1:7" ht="12.75">
      <c r="A107" s="149">
        <v>54</v>
      </c>
      <c r="B107" s="150" t="s">
        <v>338</v>
      </c>
      <c r="C107" s="151" t="s">
        <v>339</v>
      </c>
      <c r="D107" s="152" t="s">
        <v>176</v>
      </c>
      <c r="E107" s="153">
        <v>4.752</v>
      </c>
      <c r="F107" s="153">
        <v>0</v>
      </c>
      <c r="G107" s="154">
        <f>E107*F107</f>
        <v>0</v>
      </c>
    </row>
    <row r="108" spans="1:7" ht="12.75">
      <c r="A108" s="149">
        <v>55</v>
      </c>
      <c r="B108" s="150" t="s">
        <v>340</v>
      </c>
      <c r="C108" s="151" t="s">
        <v>341</v>
      </c>
      <c r="D108" s="152" t="s">
        <v>176</v>
      </c>
      <c r="E108" s="153">
        <v>11.163</v>
      </c>
      <c r="F108" s="153">
        <v>0</v>
      </c>
      <c r="G108" s="154">
        <f>E108*F108</f>
        <v>0</v>
      </c>
    </row>
    <row r="109" spans="1:7" ht="15">
      <c r="A109" s="161"/>
      <c r="B109" s="162"/>
      <c r="C109" s="184" t="s">
        <v>500</v>
      </c>
      <c r="D109" s="185"/>
      <c r="E109" s="163">
        <v>11.163</v>
      </c>
      <c r="F109" s="164"/>
      <c r="G109" s="165"/>
    </row>
    <row r="110" spans="1:7" ht="22.5">
      <c r="A110" s="149">
        <v>56</v>
      </c>
      <c r="B110" s="150" t="s">
        <v>169</v>
      </c>
      <c r="C110" s="151" t="s">
        <v>342</v>
      </c>
      <c r="D110" s="152" t="s">
        <v>171</v>
      </c>
      <c r="E110" s="153">
        <v>30</v>
      </c>
      <c r="F110" s="153">
        <v>0</v>
      </c>
      <c r="G110" s="154">
        <f>E110*F110</f>
        <v>0</v>
      </c>
    </row>
    <row r="111" spans="1:7" ht="12.75">
      <c r="A111" s="155"/>
      <c r="B111" s="156" t="s">
        <v>78</v>
      </c>
      <c r="C111" s="157" t="str">
        <f>CONCATENATE(B80," ",C80)</f>
        <v>96 Bourání konstrukcí</v>
      </c>
      <c r="D111" s="155"/>
      <c r="E111" s="158"/>
      <c r="F111" s="158"/>
      <c r="G111" s="159">
        <f>SUM(G80:G110)</f>
        <v>0</v>
      </c>
    </row>
    <row r="112" spans="1:7" ht="12.75">
      <c r="A112" s="143" t="s">
        <v>67</v>
      </c>
      <c r="B112" s="144" t="s">
        <v>172</v>
      </c>
      <c r="C112" s="145" t="s">
        <v>173</v>
      </c>
      <c r="D112" s="146"/>
      <c r="E112" s="147"/>
      <c r="F112" s="147"/>
      <c r="G112" s="148"/>
    </row>
    <row r="113" spans="1:7" ht="12.75">
      <c r="A113" s="149">
        <v>57</v>
      </c>
      <c r="B113" s="150" t="s">
        <v>343</v>
      </c>
      <c r="C113" s="151" t="s">
        <v>344</v>
      </c>
      <c r="D113" s="152" t="s">
        <v>176</v>
      </c>
      <c r="E113" s="153">
        <v>72.9088</v>
      </c>
      <c r="F113" s="153">
        <v>0</v>
      </c>
      <c r="G113" s="154">
        <f>E113*F113</f>
        <v>0</v>
      </c>
    </row>
    <row r="114" spans="1:7" ht="15">
      <c r="A114" s="161"/>
      <c r="B114" s="162"/>
      <c r="C114" s="184" t="s">
        <v>501</v>
      </c>
      <c r="D114" s="185"/>
      <c r="E114" s="163">
        <v>72.9088</v>
      </c>
      <c r="F114" s="164"/>
      <c r="G114" s="165"/>
    </row>
    <row r="115" spans="1:7" ht="12.75">
      <c r="A115" s="155"/>
      <c r="B115" s="156" t="s">
        <v>78</v>
      </c>
      <c r="C115" s="157" t="str">
        <f>CONCATENATE(B112," ",C112)</f>
        <v>99 Staveništní přesun hmot</v>
      </c>
      <c r="D115" s="155"/>
      <c r="E115" s="158"/>
      <c r="F115" s="158"/>
      <c r="G115" s="159">
        <f>SUM(G112:G114)</f>
        <v>0</v>
      </c>
    </row>
    <row r="116" spans="1:7" ht="12.75">
      <c r="A116" s="143" t="s">
        <v>67</v>
      </c>
      <c r="B116" s="144" t="s">
        <v>345</v>
      </c>
      <c r="C116" s="145" t="s">
        <v>346</v>
      </c>
      <c r="D116" s="146"/>
      <c r="E116" s="147"/>
      <c r="F116" s="147"/>
      <c r="G116" s="148"/>
    </row>
    <row r="117" spans="1:7" ht="22.5">
      <c r="A117" s="149">
        <v>58</v>
      </c>
      <c r="B117" s="150" t="s">
        <v>347</v>
      </c>
      <c r="C117" s="151" t="s">
        <v>348</v>
      </c>
      <c r="D117" s="152" t="s">
        <v>72</v>
      </c>
      <c r="E117" s="153">
        <v>233.37</v>
      </c>
      <c r="F117" s="153">
        <v>0</v>
      </c>
      <c r="G117" s="154">
        <f>E117*F117</f>
        <v>0</v>
      </c>
    </row>
    <row r="118" spans="1:7" ht="12.75">
      <c r="A118" s="149">
        <v>59</v>
      </c>
      <c r="B118" s="150" t="s">
        <v>349</v>
      </c>
      <c r="C118" s="151" t="s">
        <v>350</v>
      </c>
      <c r="D118" s="152" t="s">
        <v>176</v>
      </c>
      <c r="E118" s="153">
        <v>0.7934</v>
      </c>
      <c r="F118" s="153">
        <v>0</v>
      </c>
      <c r="G118" s="154">
        <f>E118*F118</f>
        <v>0</v>
      </c>
    </row>
    <row r="119" spans="1:7" ht="12.75">
      <c r="A119" s="155"/>
      <c r="B119" s="156" t="s">
        <v>78</v>
      </c>
      <c r="C119" s="157" t="str">
        <f>CONCATENATE(B116," ",C116)</f>
        <v>712 Živičné krytiny</v>
      </c>
      <c r="D119" s="155"/>
      <c r="E119" s="158"/>
      <c r="F119" s="158"/>
      <c r="G119" s="159">
        <f>SUM(G116:G118)</f>
        <v>0</v>
      </c>
    </row>
    <row r="120" spans="1:7" ht="12.75">
      <c r="A120" s="143" t="s">
        <v>67</v>
      </c>
      <c r="B120" s="144" t="s">
        <v>180</v>
      </c>
      <c r="C120" s="145" t="s">
        <v>181</v>
      </c>
      <c r="D120" s="146"/>
      <c r="E120" s="147"/>
      <c r="F120" s="147"/>
      <c r="G120" s="148"/>
    </row>
    <row r="121" spans="1:7" ht="12.75">
      <c r="A121" s="149">
        <v>60</v>
      </c>
      <c r="B121" s="150" t="s">
        <v>190</v>
      </c>
      <c r="C121" s="151" t="s">
        <v>351</v>
      </c>
      <c r="D121" s="152" t="s">
        <v>75</v>
      </c>
      <c r="E121" s="153">
        <v>46.674</v>
      </c>
      <c r="F121" s="153">
        <v>0</v>
      </c>
      <c r="G121" s="154">
        <f>E121*F121</f>
        <v>0</v>
      </c>
    </row>
    <row r="122" spans="1:7" ht="15">
      <c r="A122" s="161"/>
      <c r="B122" s="162"/>
      <c r="C122" s="184" t="s">
        <v>502</v>
      </c>
      <c r="D122" s="185"/>
      <c r="E122" s="163">
        <v>46.674</v>
      </c>
      <c r="F122" s="164"/>
      <c r="G122" s="165"/>
    </row>
    <row r="123" spans="1:7" ht="12.75">
      <c r="A123" s="149">
        <v>61</v>
      </c>
      <c r="B123" s="150" t="s">
        <v>352</v>
      </c>
      <c r="C123" s="151" t="s">
        <v>353</v>
      </c>
      <c r="D123" s="152" t="s">
        <v>72</v>
      </c>
      <c r="E123" s="153">
        <v>233.73</v>
      </c>
      <c r="F123" s="153">
        <v>0</v>
      </c>
      <c r="G123" s="154">
        <f>E123*F123</f>
        <v>0</v>
      </c>
    </row>
    <row r="124" spans="1:7" ht="12.75">
      <c r="A124" s="149">
        <v>62</v>
      </c>
      <c r="B124" s="150" t="s">
        <v>192</v>
      </c>
      <c r="C124" s="151" t="s">
        <v>193</v>
      </c>
      <c r="D124" s="152" t="s">
        <v>72</v>
      </c>
      <c r="E124" s="153">
        <v>1800.87</v>
      </c>
      <c r="F124" s="153">
        <v>0</v>
      </c>
      <c r="G124" s="154">
        <f>E124*F124</f>
        <v>0</v>
      </c>
    </row>
    <row r="125" spans="1:7" ht="15">
      <c r="A125" s="161"/>
      <c r="B125" s="162"/>
      <c r="C125" s="184" t="s">
        <v>503</v>
      </c>
      <c r="D125" s="185"/>
      <c r="E125" s="163">
        <v>1441.66</v>
      </c>
      <c r="F125" s="164"/>
      <c r="G125" s="165"/>
    </row>
    <row r="126" spans="1:7" ht="15">
      <c r="A126" s="161"/>
      <c r="B126" s="162"/>
      <c r="C126" s="184" t="s">
        <v>504</v>
      </c>
      <c r="D126" s="185"/>
      <c r="E126" s="163">
        <v>359.21</v>
      </c>
      <c r="F126" s="164"/>
      <c r="G126" s="165"/>
    </row>
    <row r="127" spans="1:7" ht="12.75">
      <c r="A127" s="149">
        <v>63</v>
      </c>
      <c r="B127" s="150" t="s">
        <v>354</v>
      </c>
      <c r="C127" s="151" t="s">
        <v>401</v>
      </c>
      <c r="D127" s="152" t="s">
        <v>72</v>
      </c>
      <c r="E127" s="153">
        <v>163.85</v>
      </c>
      <c r="F127" s="153">
        <v>0</v>
      </c>
      <c r="G127" s="154">
        <f>E127*F127</f>
        <v>0</v>
      </c>
    </row>
    <row r="128" spans="1:7" ht="12.75">
      <c r="A128" s="161">
        <v>64</v>
      </c>
      <c r="B128" s="150" t="s">
        <v>354</v>
      </c>
      <c r="C128" s="151" t="s">
        <v>401</v>
      </c>
      <c r="D128" s="152" t="s">
        <v>72</v>
      </c>
      <c r="E128" s="168">
        <v>34.8</v>
      </c>
      <c r="F128" s="153">
        <v>0</v>
      </c>
      <c r="G128" s="154">
        <f>E128*F128</f>
        <v>0</v>
      </c>
    </row>
    <row r="129" spans="1:7" ht="12.75">
      <c r="A129" s="149">
        <v>65</v>
      </c>
      <c r="B129" s="150" t="s">
        <v>196</v>
      </c>
      <c r="C129" s="151" t="s">
        <v>197</v>
      </c>
      <c r="D129" s="152" t="s">
        <v>72</v>
      </c>
      <c r="E129" s="153">
        <v>1409.4492</v>
      </c>
      <c r="F129" s="153">
        <v>0</v>
      </c>
      <c r="G129" s="154">
        <f>E129*F129</f>
        <v>0</v>
      </c>
    </row>
    <row r="130" spans="1:7" ht="15">
      <c r="A130" s="161"/>
      <c r="B130" s="162"/>
      <c r="C130" s="184" t="s">
        <v>505</v>
      </c>
      <c r="D130" s="185"/>
      <c r="E130" s="163">
        <v>1366.2492</v>
      </c>
      <c r="F130" s="164"/>
      <c r="G130" s="165"/>
    </row>
    <row r="131" spans="1:7" ht="15">
      <c r="A131" s="161"/>
      <c r="B131" s="162"/>
      <c r="C131" s="184" t="s">
        <v>506</v>
      </c>
      <c r="D131" s="185"/>
      <c r="E131" s="163">
        <v>43.2</v>
      </c>
      <c r="F131" s="164"/>
      <c r="G131" s="165"/>
    </row>
    <row r="132" spans="1:7" ht="12.75">
      <c r="A132" s="149">
        <v>66</v>
      </c>
      <c r="B132" s="150" t="s">
        <v>194</v>
      </c>
      <c r="C132" s="151" t="s">
        <v>195</v>
      </c>
      <c r="D132" s="152" t="s">
        <v>72</v>
      </c>
      <c r="E132" s="153">
        <v>100.0518</v>
      </c>
      <c r="F132" s="153">
        <v>0</v>
      </c>
      <c r="G132" s="154">
        <f>E132*F132</f>
        <v>0</v>
      </c>
    </row>
    <row r="133" spans="1:7" ht="15">
      <c r="A133" s="161"/>
      <c r="B133" s="162"/>
      <c r="C133" s="184" t="s">
        <v>507</v>
      </c>
      <c r="D133" s="185"/>
      <c r="E133" s="163">
        <v>100.0518</v>
      </c>
      <c r="F133" s="164"/>
      <c r="G133" s="165"/>
    </row>
    <row r="134" spans="1:7" ht="12.75">
      <c r="A134" s="149">
        <v>67</v>
      </c>
      <c r="B134" s="150" t="s">
        <v>356</v>
      </c>
      <c r="C134" s="151" t="s">
        <v>357</v>
      </c>
      <c r="D134" s="152" t="s">
        <v>72</v>
      </c>
      <c r="E134" s="153">
        <v>66.6264</v>
      </c>
      <c r="F134" s="153">
        <v>0</v>
      </c>
      <c r="G134" s="154">
        <f>E134*F134</f>
        <v>0</v>
      </c>
    </row>
    <row r="135" spans="1:7" ht="15">
      <c r="A135" s="161"/>
      <c r="B135" s="162"/>
      <c r="C135" s="184" t="s">
        <v>508</v>
      </c>
      <c r="D135" s="185"/>
      <c r="E135" s="163">
        <v>66.6264</v>
      </c>
      <c r="F135" s="164"/>
      <c r="G135" s="165"/>
    </row>
    <row r="136" spans="1:7" ht="12.75">
      <c r="A136" s="149">
        <v>68</v>
      </c>
      <c r="B136" s="150" t="s">
        <v>358</v>
      </c>
      <c r="C136" s="151" t="s">
        <v>359</v>
      </c>
      <c r="D136" s="152" t="s">
        <v>72</v>
      </c>
      <c r="E136" s="153">
        <v>33.5475</v>
      </c>
      <c r="F136" s="153">
        <v>0</v>
      </c>
      <c r="G136" s="154">
        <f>E136*F136</f>
        <v>0</v>
      </c>
    </row>
    <row r="137" spans="1:7" ht="15">
      <c r="A137" s="161"/>
      <c r="B137" s="162"/>
      <c r="C137" s="184" t="s">
        <v>509</v>
      </c>
      <c r="D137" s="185"/>
      <c r="E137" s="163">
        <v>33.5475</v>
      </c>
      <c r="F137" s="164"/>
      <c r="G137" s="165"/>
    </row>
    <row r="138" spans="1:7" ht="22.5">
      <c r="A138" s="149">
        <v>69</v>
      </c>
      <c r="B138" s="150" t="s">
        <v>182</v>
      </c>
      <c r="C138" s="151" t="s">
        <v>360</v>
      </c>
      <c r="D138" s="152" t="s">
        <v>72</v>
      </c>
      <c r="E138" s="153">
        <v>172.0425</v>
      </c>
      <c r="F138" s="153">
        <v>0</v>
      </c>
      <c r="G138" s="154">
        <f>E138*F138</f>
        <v>0</v>
      </c>
    </row>
    <row r="139" spans="1:7" ht="15">
      <c r="A139" s="161"/>
      <c r="B139" s="162"/>
      <c r="C139" s="184" t="s">
        <v>510</v>
      </c>
      <c r="D139" s="185"/>
      <c r="E139" s="163">
        <v>172.0425</v>
      </c>
      <c r="F139" s="164"/>
      <c r="G139" s="165"/>
    </row>
    <row r="140" spans="1:7" ht="12.75">
      <c r="A140" s="149">
        <v>70</v>
      </c>
      <c r="B140" s="150" t="s">
        <v>200</v>
      </c>
      <c r="C140" s="151" t="s">
        <v>201</v>
      </c>
      <c r="D140" s="152" t="s">
        <v>176</v>
      </c>
      <c r="E140" s="153">
        <v>12.0148</v>
      </c>
      <c r="F140" s="153">
        <v>0</v>
      </c>
      <c r="G140" s="154">
        <f>E140*F140</f>
        <v>0</v>
      </c>
    </row>
    <row r="141" spans="1:7" ht="12.75">
      <c r="A141" s="155"/>
      <c r="B141" s="156" t="s">
        <v>78</v>
      </c>
      <c r="C141" s="157" t="str">
        <f>CONCATENATE(B120," ",C120)</f>
        <v>713 Izolace tepelné</v>
      </c>
      <c r="D141" s="155"/>
      <c r="E141" s="158"/>
      <c r="F141" s="158"/>
      <c r="G141" s="159">
        <f>SUM(G120:G140)</f>
        <v>0</v>
      </c>
    </row>
    <row r="142" spans="1:7" ht="12.75">
      <c r="A142" s="143" t="s">
        <v>67</v>
      </c>
      <c r="B142" s="144" t="s">
        <v>202</v>
      </c>
      <c r="C142" s="145" t="s">
        <v>203</v>
      </c>
      <c r="D142" s="146"/>
      <c r="E142" s="147"/>
      <c r="F142" s="147"/>
      <c r="G142" s="148"/>
    </row>
    <row r="143" spans="1:7" ht="22.5">
      <c r="A143" s="149">
        <v>71</v>
      </c>
      <c r="B143" s="150" t="s">
        <v>361</v>
      </c>
      <c r="C143" s="151" t="s">
        <v>412</v>
      </c>
      <c r="D143" s="152" t="s">
        <v>72</v>
      </c>
      <c r="E143" s="153">
        <v>68.4</v>
      </c>
      <c r="F143" s="153">
        <v>0</v>
      </c>
      <c r="G143" s="154">
        <f>E143*F143</f>
        <v>0</v>
      </c>
    </row>
    <row r="144" spans="1:7" ht="15">
      <c r="A144" s="161"/>
      <c r="B144" s="162"/>
      <c r="C144" s="184" t="s">
        <v>511</v>
      </c>
      <c r="D144" s="185"/>
      <c r="E144" s="163">
        <v>68.4</v>
      </c>
      <c r="F144" s="164"/>
      <c r="G144" s="165"/>
    </row>
    <row r="145" spans="1:7" ht="22.5">
      <c r="A145" s="149">
        <v>72</v>
      </c>
      <c r="B145" s="150" t="s">
        <v>362</v>
      </c>
      <c r="C145" s="151" t="s">
        <v>363</v>
      </c>
      <c r="D145" s="152" t="s">
        <v>86</v>
      </c>
      <c r="E145" s="153">
        <v>487.2</v>
      </c>
      <c r="F145" s="153">
        <v>0</v>
      </c>
      <c r="G145" s="154">
        <f>E145*F145</f>
        <v>0</v>
      </c>
    </row>
    <row r="146" spans="1:7" ht="15">
      <c r="A146" s="161"/>
      <c r="B146" s="162"/>
      <c r="C146" s="184" t="s">
        <v>512</v>
      </c>
      <c r="D146" s="185"/>
      <c r="E146" s="163">
        <v>487.2</v>
      </c>
      <c r="F146" s="164"/>
      <c r="G146" s="165"/>
    </row>
    <row r="147" spans="1:7" ht="22.5">
      <c r="A147" s="149">
        <v>73</v>
      </c>
      <c r="B147" s="150" t="s">
        <v>364</v>
      </c>
      <c r="C147" s="151" t="s">
        <v>365</v>
      </c>
      <c r="D147" s="152" t="s">
        <v>86</v>
      </c>
      <c r="E147" s="153">
        <v>695.6</v>
      </c>
      <c r="F147" s="153">
        <v>0</v>
      </c>
      <c r="G147" s="154">
        <f>E147*F147</f>
        <v>0</v>
      </c>
    </row>
    <row r="148" spans="1:7" ht="15">
      <c r="A148" s="161"/>
      <c r="B148" s="162"/>
      <c r="C148" s="184" t="s">
        <v>513</v>
      </c>
      <c r="D148" s="185"/>
      <c r="E148" s="163">
        <v>695.6</v>
      </c>
      <c r="F148" s="164"/>
      <c r="G148" s="165"/>
    </row>
    <row r="149" spans="1:7" ht="12.75">
      <c r="A149" s="149">
        <v>74</v>
      </c>
      <c r="B149" s="150" t="s">
        <v>366</v>
      </c>
      <c r="C149" s="151" t="s">
        <v>367</v>
      </c>
      <c r="D149" s="152" t="s">
        <v>86</v>
      </c>
      <c r="E149" s="153">
        <v>1182.8</v>
      </c>
      <c r="F149" s="153">
        <v>0</v>
      </c>
      <c r="G149" s="154">
        <f>E149*F149</f>
        <v>0</v>
      </c>
    </row>
    <row r="150" spans="1:7" ht="15">
      <c r="A150" s="161"/>
      <c r="B150" s="162"/>
      <c r="C150" s="184" t="s">
        <v>514</v>
      </c>
      <c r="D150" s="185"/>
      <c r="E150" s="163">
        <v>1182.8</v>
      </c>
      <c r="F150" s="164"/>
      <c r="G150" s="165"/>
    </row>
    <row r="151" spans="1:7" ht="12.75">
      <c r="A151" s="149">
        <v>75</v>
      </c>
      <c r="B151" s="150" t="s">
        <v>218</v>
      </c>
      <c r="C151" s="151" t="s">
        <v>219</v>
      </c>
      <c r="D151" s="152" t="s">
        <v>176</v>
      </c>
      <c r="E151" s="153">
        <v>13.338</v>
      </c>
      <c r="F151" s="153">
        <v>0</v>
      </c>
      <c r="G151" s="154">
        <f>E151*F151</f>
        <v>0</v>
      </c>
    </row>
    <row r="152" spans="1:7" ht="12.75">
      <c r="A152" s="155"/>
      <c r="B152" s="156" t="s">
        <v>78</v>
      </c>
      <c r="C152" s="157" t="str">
        <f>CONCATENATE(B142," ",C142)</f>
        <v>762 Konstrukce tesařské</v>
      </c>
      <c r="D152" s="155"/>
      <c r="E152" s="158"/>
      <c r="F152" s="158"/>
      <c r="G152" s="159">
        <f>SUM(G142:G151)</f>
        <v>0</v>
      </c>
    </row>
    <row r="153" spans="1:7" ht="12.75">
      <c r="A153" s="143" t="s">
        <v>67</v>
      </c>
      <c r="B153" s="144" t="s">
        <v>220</v>
      </c>
      <c r="C153" s="145" t="s">
        <v>221</v>
      </c>
      <c r="D153" s="146"/>
      <c r="E153" s="147"/>
      <c r="F153" s="147"/>
      <c r="G153" s="148"/>
    </row>
    <row r="154" spans="1:7" ht="12.75">
      <c r="A154" s="149">
        <v>76</v>
      </c>
      <c r="B154" s="150" t="s">
        <v>222</v>
      </c>
      <c r="C154" s="151" t="s">
        <v>223</v>
      </c>
      <c r="D154" s="152" t="s">
        <v>86</v>
      </c>
      <c r="E154" s="153">
        <v>132.55</v>
      </c>
      <c r="F154" s="153">
        <v>0</v>
      </c>
      <c r="G154" s="154">
        <f>E154*F154</f>
        <v>0</v>
      </c>
    </row>
    <row r="155" spans="1:7" ht="15">
      <c r="A155" s="161"/>
      <c r="B155" s="162"/>
      <c r="C155" s="184" t="s">
        <v>515</v>
      </c>
      <c r="D155" s="185"/>
      <c r="E155" s="163">
        <v>132.55</v>
      </c>
      <c r="F155" s="164"/>
      <c r="G155" s="165"/>
    </row>
    <row r="156" spans="1:7" ht="12.75">
      <c r="A156" s="149">
        <v>77</v>
      </c>
      <c r="B156" s="150" t="s">
        <v>368</v>
      </c>
      <c r="C156" s="151" t="s">
        <v>369</v>
      </c>
      <c r="D156" s="152" t="s">
        <v>86</v>
      </c>
      <c r="E156" s="153">
        <v>42.3</v>
      </c>
      <c r="F156" s="153">
        <v>0</v>
      </c>
      <c r="G156" s="154">
        <f>E156*F156</f>
        <v>0</v>
      </c>
    </row>
    <row r="157" spans="1:7" ht="15">
      <c r="A157" s="161"/>
      <c r="B157" s="162"/>
      <c r="C157" s="184" t="s">
        <v>516</v>
      </c>
      <c r="D157" s="185"/>
      <c r="E157" s="163">
        <v>42.3</v>
      </c>
      <c r="F157" s="164"/>
      <c r="G157" s="165"/>
    </row>
    <row r="158" spans="1:7" ht="12.75">
      <c r="A158" s="149">
        <v>78</v>
      </c>
      <c r="B158" s="150" t="s">
        <v>226</v>
      </c>
      <c r="C158" s="151" t="s">
        <v>370</v>
      </c>
      <c r="D158" s="152" t="s">
        <v>86</v>
      </c>
      <c r="E158" s="153">
        <v>11.9</v>
      </c>
      <c r="F158" s="153">
        <v>0</v>
      </c>
      <c r="G158" s="154">
        <f>E158*F158</f>
        <v>0</v>
      </c>
    </row>
    <row r="159" spans="1:7" ht="15">
      <c r="A159" s="161"/>
      <c r="B159" s="162"/>
      <c r="C159" s="184" t="s">
        <v>517</v>
      </c>
      <c r="D159" s="185"/>
      <c r="E159" s="163">
        <v>11.9</v>
      </c>
      <c r="F159" s="164"/>
      <c r="G159" s="165"/>
    </row>
    <row r="160" spans="1:7" ht="12.75">
      <c r="A160" s="149">
        <v>79</v>
      </c>
      <c r="B160" s="150" t="s">
        <v>228</v>
      </c>
      <c r="C160" s="151" t="s">
        <v>229</v>
      </c>
      <c r="D160" s="152" t="s">
        <v>86</v>
      </c>
      <c r="E160" s="153">
        <v>52.5</v>
      </c>
      <c r="F160" s="153">
        <v>0</v>
      </c>
      <c r="G160" s="154">
        <f>E160*F160</f>
        <v>0</v>
      </c>
    </row>
    <row r="161" spans="1:7" ht="15">
      <c r="A161" s="161"/>
      <c r="B161" s="162"/>
      <c r="C161" s="184" t="s">
        <v>518</v>
      </c>
      <c r="D161" s="185"/>
      <c r="E161" s="163">
        <v>52.5</v>
      </c>
      <c r="F161" s="164"/>
      <c r="G161" s="165"/>
    </row>
    <row r="162" spans="1:7" ht="12.75">
      <c r="A162" s="149">
        <v>80</v>
      </c>
      <c r="B162" s="150" t="s">
        <v>230</v>
      </c>
      <c r="C162" s="151" t="s">
        <v>231</v>
      </c>
      <c r="D162" s="152" t="s">
        <v>123</v>
      </c>
      <c r="E162" s="153">
        <v>2</v>
      </c>
      <c r="F162" s="153">
        <v>0</v>
      </c>
      <c r="G162" s="154">
        <f>E162*F162</f>
        <v>0</v>
      </c>
    </row>
    <row r="163" spans="1:7" ht="12.75">
      <c r="A163" s="149">
        <v>81</v>
      </c>
      <c r="B163" s="150" t="s">
        <v>224</v>
      </c>
      <c r="C163" s="151" t="s">
        <v>225</v>
      </c>
      <c r="D163" s="152" t="s">
        <v>86</v>
      </c>
      <c r="E163" s="153">
        <v>91.1</v>
      </c>
      <c r="F163" s="153">
        <v>0</v>
      </c>
      <c r="G163" s="154">
        <f>E163*F163</f>
        <v>0</v>
      </c>
    </row>
    <row r="164" spans="1:7" ht="15">
      <c r="A164" s="161"/>
      <c r="B164" s="162"/>
      <c r="C164" s="184" t="s">
        <v>519</v>
      </c>
      <c r="D164" s="185"/>
      <c r="E164" s="163">
        <v>84.5</v>
      </c>
      <c r="F164" s="164"/>
      <c r="G164" s="165"/>
    </row>
    <row r="165" spans="1:7" ht="15">
      <c r="A165" s="161"/>
      <c r="B165" s="162"/>
      <c r="C165" s="184" t="s">
        <v>520</v>
      </c>
      <c r="D165" s="185"/>
      <c r="E165" s="163">
        <v>6.6</v>
      </c>
      <c r="F165" s="164"/>
      <c r="G165" s="165"/>
    </row>
    <row r="166" spans="1:7" ht="12.75">
      <c r="A166" s="149">
        <v>82</v>
      </c>
      <c r="B166" s="150" t="s">
        <v>371</v>
      </c>
      <c r="C166" s="151" t="s">
        <v>372</v>
      </c>
      <c r="D166" s="152" t="s">
        <v>72</v>
      </c>
      <c r="E166" s="153">
        <v>221.36</v>
      </c>
      <c r="F166" s="153">
        <v>0</v>
      </c>
      <c r="G166" s="154">
        <f>E166*F166</f>
        <v>0</v>
      </c>
    </row>
    <row r="167" spans="1:7" ht="15">
      <c r="A167" s="161"/>
      <c r="B167" s="162"/>
      <c r="C167" s="184" t="s">
        <v>521</v>
      </c>
      <c r="D167" s="185"/>
      <c r="E167" s="163">
        <v>221.36</v>
      </c>
      <c r="F167" s="164"/>
      <c r="G167" s="165"/>
    </row>
    <row r="168" spans="1:7" ht="12.75">
      <c r="A168" s="149">
        <v>83</v>
      </c>
      <c r="B168" s="150" t="s">
        <v>240</v>
      </c>
      <c r="C168" s="151" t="s">
        <v>241</v>
      </c>
      <c r="D168" s="152" t="s">
        <v>86</v>
      </c>
      <c r="E168" s="153">
        <v>136.95</v>
      </c>
      <c r="F168" s="153">
        <v>0</v>
      </c>
      <c r="G168" s="154">
        <f>E168*F168</f>
        <v>0</v>
      </c>
    </row>
    <row r="169" spans="1:7" ht="15">
      <c r="A169" s="161"/>
      <c r="B169" s="162"/>
      <c r="C169" s="184" t="s">
        <v>522</v>
      </c>
      <c r="D169" s="185"/>
      <c r="E169" s="163">
        <v>136.95</v>
      </c>
      <c r="F169" s="164"/>
      <c r="G169" s="165"/>
    </row>
    <row r="170" spans="1:7" ht="12.75">
      <c r="A170" s="149">
        <v>84</v>
      </c>
      <c r="B170" s="150" t="s">
        <v>236</v>
      </c>
      <c r="C170" s="151" t="s">
        <v>237</v>
      </c>
      <c r="D170" s="152" t="s">
        <v>86</v>
      </c>
      <c r="E170" s="153">
        <v>52.15</v>
      </c>
      <c r="F170" s="153">
        <v>0</v>
      </c>
      <c r="G170" s="154">
        <f>E170*F170</f>
        <v>0</v>
      </c>
    </row>
    <row r="171" spans="1:7" ht="15">
      <c r="A171" s="161"/>
      <c r="B171" s="162"/>
      <c r="C171" s="184" t="s">
        <v>523</v>
      </c>
      <c r="D171" s="185"/>
      <c r="E171" s="163">
        <v>42.9</v>
      </c>
      <c r="F171" s="164"/>
      <c r="G171" s="165"/>
    </row>
    <row r="172" spans="1:7" ht="15">
      <c r="A172" s="161"/>
      <c r="B172" s="162"/>
      <c r="C172" s="184" t="s">
        <v>524</v>
      </c>
      <c r="D172" s="185"/>
      <c r="E172" s="163">
        <v>9.25</v>
      </c>
      <c r="F172" s="164"/>
      <c r="G172" s="165"/>
    </row>
    <row r="173" spans="1:7" ht="12.75">
      <c r="A173" s="149">
        <v>85</v>
      </c>
      <c r="B173" s="150" t="s">
        <v>234</v>
      </c>
      <c r="C173" s="151" t="s">
        <v>235</v>
      </c>
      <c r="D173" s="152" t="s">
        <v>86</v>
      </c>
      <c r="E173" s="153">
        <v>11.9</v>
      </c>
      <c r="F173" s="153">
        <v>0</v>
      </c>
      <c r="G173" s="154">
        <f>E173*F173</f>
        <v>0</v>
      </c>
    </row>
    <row r="174" spans="1:7" ht="12.75">
      <c r="A174" s="149">
        <v>86</v>
      </c>
      <c r="B174" s="150" t="s">
        <v>242</v>
      </c>
      <c r="C174" s="151" t="s">
        <v>243</v>
      </c>
      <c r="D174" s="152" t="s">
        <v>86</v>
      </c>
      <c r="E174" s="153">
        <v>52.5</v>
      </c>
      <c r="F174" s="153">
        <v>0</v>
      </c>
      <c r="G174" s="154">
        <f>E174*F174</f>
        <v>0</v>
      </c>
    </row>
    <row r="175" spans="1:7" ht="15">
      <c r="A175" s="161"/>
      <c r="B175" s="162"/>
      <c r="C175" s="184" t="s">
        <v>518</v>
      </c>
      <c r="D175" s="185"/>
      <c r="E175" s="163">
        <v>52.5</v>
      </c>
      <c r="F175" s="164"/>
      <c r="G175" s="165"/>
    </row>
    <row r="176" spans="1:7" ht="12.75">
      <c r="A176" s="149">
        <v>87</v>
      </c>
      <c r="B176" s="150" t="s">
        <v>232</v>
      </c>
      <c r="C176" s="151" t="s">
        <v>373</v>
      </c>
      <c r="D176" s="152" t="s">
        <v>86</v>
      </c>
      <c r="E176" s="153">
        <v>90.8</v>
      </c>
      <c r="F176" s="153">
        <v>0</v>
      </c>
      <c r="G176" s="154">
        <f>E176*F176</f>
        <v>0</v>
      </c>
    </row>
    <row r="177" spans="1:7" ht="15">
      <c r="A177" s="161"/>
      <c r="B177" s="162"/>
      <c r="C177" s="184" t="s">
        <v>525</v>
      </c>
      <c r="D177" s="185"/>
      <c r="E177" s="163">
        <v>90.8</v>
      </c>
      <c r="F177" s="164"/>
      <c r="G177" s="165"/>
    </row>
    <row r="178" spans="1:7" ht="22.5">
      <c r="A178" s="149">
        <v>88</v>
      </c>
      <c r="B178" s="150" t="s">
        <v>374</v>
      </c>
      <c r="C178" s="151" t="s">
        <v>375</v>
      </c>
      <c r="D178" s="152" t="s">
        <v>72</v>
      </c>
      <c r="E178" s="153">
        <v>43.575</v>
      </c>
      <c r="F178" s="153">
        <v>0</v>
      </c>
      <c r="G178" s="154">
        <f>E178*F178</f>
        <v>0</v>
      </c>
    </row>
    <row r="179" spans="1:7" ht="15">
      <c r="A179" s="161"/>
      <c r="B179" s="162"/>
      <c r="C179" s="184" t="s">
        <v>526</v>
      </c>
      <c r="D179" s="185"/>
      <c r="E179" s="163">
        <v>43.575</v>
      </c>
      <c r="F179" s="164"/>
      <c r="G179" s="165"/>
    </row>
    <row r="180" spans="1:7" ht="12.75">
      <c r="A180" s="149">
        <v>89</v>
      </c>
      <c r="B180" s="150" t="s">
        <v>244</v>
      </c>
      <c r="C180" s="151" t="s">
        <v>245</v>
      </c>
      <c r="D180" s="152" t="s">
        <v>176</v>
      </c>
      <c r="E180" s="153">
        <v>2.137</v>
      </c>
      <c r="F180" s="153">
        <v>0</v>
      </c>
      <c r="G180" s="154">
        <f>E180*F180</f>
        <v>0</v>
      </c>
    </row>
    <row r="181" spans="1:7" ht="15">
      <c r="A181" s="161"/>
      <c r="B181" s="162"/>
      <c r="C181" s="193">
        <v>2137</v>
      </c>
      <c r="D181" s="185"/>
      <c r="E181" s="163">
        <v>2.137</v>
      </c>
      <c r="F181" s="164"/>
      <c r="G181" s="165"/>
    </row>
    <row r="182" spans="1:7" ht="12.75">
      <c r="A182" s="155"/>
      <c r="B182" s="156" t="s">
        <v>78</v>
      </c>
      <c r="C182" s="157" t="str">
        <f>CONCATENATE(B153," ",C153)</f>
        <v>764 Konstrukce klempířské</v>
      </c>
      <c r="D182" s="155"/>
      <c r="E182" s="158"/>
      <c r="F182" s="158"/>
      <c r="G182" s="159">
        <f>SUM(G153:G181)</f>
        <v>0</v>
      </c>
    </row>
    <row r="183" spans="1:7" ht="12.75">
      <c r="A183" s="143" t="s">
        <v>67</v>
      </c>
      <c r="B183" s="144" t="s">
        <v>376</v>
      </c>
      <c r="C183" s="145" t="s">
        <v>377</v>
      </c>
      <c r="D183" s="146"/>
      <c r="E183" s="147"/>
      <c r="F183" s="147"/>
      <c r="G183" s="148"/>
    </row>
    <row r="184" spans="1:7" ht="12.75">
      <c r="A184" s="149">
        <v>90</v>
      </c>
      <c r="B184" s="150" t="s">
        <v>378</v>
      </c>
      <c r="C184" s="151" t="s">
        <v>379</v>
      </c>
      <c r="D184" s="152" t="s">
        <v>86</v>
      </c>
      <c r="E184" s="153">
        <v>389.4</v>
      </c>
      <c r="F184" s="153">
        <v>0</v>
      </c>
      <c r="G184" s="154">
        <f>E184*F184</f>
        <v>0</v>
      </c>
    </row>
    <row r="185" spans="1:7" ht="15">
      <c r="A185" s="161"/>
      <c r="B185" s="162"/>
      <c r="C185" s="184" t="s">
        <v>527</v>
      </c>
      <c r="D185" s="185"/>
      <c r="E185" s="163">
        <v>389.4</v>
      </c>
      <c r="F185" s="164"/>
      <c r="G185" s="165"/>
    </row>
    <row r="186" spans="1:7" ht="12.75">
      <c r="A186" s="149">
        <v>91</v>
      </c>
      <c r="B186" s="150" t="s">
        <v>380</v>
      </c>
      <c r="C186" s="151" t="s">
        <v>381</v>
      </c>
      <c r="D186" s="152" t="s">
        <v>72</v>
      </c>
      <c r="E186" s="153">
        <v>673.965</v>
      </c>
      <c r="F186" s="153">
        <v>0</v>
      </c>
      <c r="G186" s="154">
        <f>E186*F186</f>
        <v>0</v>
      </c>
    </row>
    <row r="187" spans="1:7" ht="15">
      <c r="A187" s="161"/>
      <c r="B187" s="162"/>
      <c r="C187" s="184" t="s">
        <v>528</v>
      </c>
      <c r="D187" s="185"/>
      <c r="E187" s="163">
        <v>673.965</v>
      </c>
      <c r="F187" s="164"/>
      <c r="G187" s="165"/>
    </row>
    <row r="188" spans="1:7" ht="12.75">
      <c r="A188" s="149">
        <v>92</v>
      </c>
      <c r="B188" s="150" t="s">
        <v>382</v>
      </c>
      <c r="C188" s="151" t="s">
        <v>383</v>
      </c>
      <c r="D188" s="152" t="s">
        <v>72</v>
      </c>
      <c r="E188" s="153">
        <v>25.23</v>
      </c>
      <c r="F188" s="153">
        <v>0</v>
      </c>
      <c r="G188" s="154">
        <f>E188*F188</f>
        <v>0</v>
      </c>
    </row>
    <row r="189" spans="1:7" ht="15">
      <c r="A189" s="161"/>
      <c r="B189" s="162"/>
      <c r="C189" s="184" t="s">
        <v>529</v>
      </c>
      <c r="D189" s="185"/>
      <c r="E189" s="163">
        <v>25.23</v>
      </c>
      <c r="F189" s="164"/>
      <c r="G189" s="165"/>
    </row>
    <row r="190" spans="1:7" ht="12.75">
      <c r="A190" s="149">
        <v>93</v>
      </c>
      <c r="B190" s="150" t="s">
        <v>384</v>
      </c>
      <c r="C190" s="151" t="s">
        <v>530</v>
      </c>
      <c r="D190" s="152" t="s">
        <v>72</v>
      </c>
      <c r="E190" s="153">
        <v>734.1548</v>
      </c>
      <c r="F190" s="153">
        <v>0</v>
      </c>
      <c r="G190" s="154">
        <f>E190*F190</f>
        <v>0</v>
      </c>
    </row>
    <row r="191" spans="1:7" ht="15">
      <c r="A191" s="161"/>
      <c r="B191" s="162"/>
      <c r="C191" s="184" t="s">
        <v>531</v>
      </c>
      <c r="D191" s="185"/>
      <c r="E191" s="163">
        <v>734.1548</v>
      </c>
      <c r="F191" s="164"/>
      <c r="G191" s="165"/>
    </row>
    <row r="192" spans="1:7" ht="12.75">
      <c r="A192" s="149">
        <v>94</v>
      </c>
      <c r="B192" s="150" t="s">
        <v>385</v>
      </c>
      <c r="C192" s="151" t="s">
        <v>386</v>
      </c>
      <c r="D192" s="152" t="s">
        <v>75</v>
      </c>
      <c r="E192" s="153">
        <v>2.8481</v>
      </c>
      <c r="F192" s="153">
        <v>0</v>
      </c>
      <c r="G192" s="154">
        <f>E192*F192</f>
        <v>0</v>
      </c>
    </row>
    <row r="193" spans="1:7" ht="15">
      <c r="A193" s="161"/>
      <c r="B193" s="162"/>
      <c r="C193" s="184" t="s">
        <v>532</v>
      </c>
      <c r="D193" s="185"/>
      <c r="E193" s="163">
        <v>2.296</v>
      </c>
      <c r="F193" s="164"/>
      <c r="G193" s="165"/>
    </row>
    <row r="194" spans="1:7" ht="15">
      <c r="A194" s="161"/>
      <c r="B194" s="162"/>
      <c r="C194" s="184" t="s">
        <v>533</v>
      </c>
      <c r="D194" s="185"/>
      <c r="E194" s="163">
        <v>0.5521</v>
      </c>
      <c r="F194" s="164"/>
      <c r="G194" s="165"/>
    </row>
    <row r="195" spans="1:7" ht="12.75">
      <c r="A195" s="149">
        <v>95</v>
      </c>
      <c r="B195" s="150" t="s">
        <v>387</v>
      </c>
      <c r="C195" s="151" t="s">
        <v>388</v>
      </c>
      <c r="D195" s="152" t="s">
        <v>176</v>
      </c>
      <c r="E195" s="153">
        <v>6.432</v>
      </c>
      <c r="F195" s="153">
        <v>0</v>
      </c>
      <c r="G195" s="154">
        <f>E195*F195</f>
        <v>0</v>
      </c>
    </row>
    <row r="196" spans="1:7" ht="12.75">
      <c r="A196" s="155"/>
      <c r="B196" s="156" t="s">
        <v>78</v>
      </c>
      <c r="C196" s="157" t="str">
        <f>CONCATENATE(B183," ",C183)</f>
        <v>766 Konstrukce truhlářské</v>
      </c>
      <c r="D196" s="155"/>
      <c r="E196" s="158"/>
      <c r="F196" s="158"/>
      <c r="G196" s="159">
        <f>SUM(G183:G195)</f>
        <v>0</v>
      </c>
    </row>
    <row r="197" spans="1:7" ht="12.75">
      <c r="A197" s="143" t="s">
        <v>67</v>
      </c>
      <c r="B197" s="144" t="s">
        <v>254</v>
      </c>
      <c r="C197" s="145" t="s">
        <v>255</v>
      </c>
      <c r="D197" s="146"/>
      <c r="E197" s="147"/>
      <c r="F197" s="147"/>
      <c r="G197" s="148"/>
    </row>
    <row r="198" spans="1:7" ht="22.5">
      <c r="A198" s="149">
        <v>96</v>
      </c>
      <c r="B198" s="150" t="s">
        <v>389</v>
      </c>
      <c r="C198" s="151" t="s">
        <v>390</v>
      </c>
      <c r="D198" s="152" t="s">
        <v>123</v>
      </c>
      <c r="E198" s="153">
        <v>36</v>
      </c>
      <c r="F198" s="153">
        <v>0</v>
      </c>
      <c r="G198" s="154">
        <f>E198*F198</f>
        <v>0</v>
      </c>
    </row>
    <row r="199" spans="1:7" ht="12.75">
      <c r="A199" s="149">
        <v>97</v>
      </c>
      <c r="B199" s="150" t="s">
        <v>391</v>
      </c>
      <c r="C199" s="151" t="s">
        <v>392</v>
      </c>
      <c r="D199" s="152" t="s">
        <v>258</v>
      </c>
      <c r="E199" s="153">
        <v>35</v>
      </c>
      <c r="F199" s="153">
        <v>0</v>
      </c>
      <c r="G199" s="154">
        <f>E199*F199</f>
        <v>0</v>
      </c>
    </row>
    <row r="200" spans="1:7" ht="12.75">
      <c r="A200" s="149">
        <v>98</v>
      </c>
      <c r="B200" s="150" t="s">
        <v>261</v>
      </c>
      <c r="C200" s="151" t="s">
        <v>262</v>
      </c>
      <c r="D200" s="152" t="s">
        <v>176</v>
      </c>
      <c r="E200" s="153">
        <v>0.0015</v>
      </c>
      <c r="F200" s="153">
        <v>0</v>
      </c>
      <c r="G200" s="154">
        <f>E200*F200</f>
        <v>0</v>
      </c>
    </row>
    <row r="201" spans="1:7" ht="12.75">
      <c r="A201" s="155"/>
      <c r="B201" s="156" t="s">
        <v>78</v>
      </c>
      <c r="C201" s="157" t="str">
        <f>CONCATENATE(B197," ",C197)</f>
        <v>767 Konstrukce zámečnické</v>
      </c>
      <c r="D201" s="155"/>
      <c r="E201" s="158"/>
      <c r="F201" s="158"/>
      <c r="G201" s="159">
        <f>SUM(G197:G200)</f>
        <v>0</v>
      </c>
    </row>
    <row r="202" spans="1:7" ht="12.75">
      <c r="A202" s="143" t="s">
        <v>67</v>
      </c>
      <c r="B202" s="144" t="s">
        <v>393</v>
      </c>
      <c r="C202" s="145" t="s">
        <v>394</v>
      </c>
      <c r="D202" s="146"/>
      <c r="E202" s="147"/>
      <c r="F202" s="147"/>
      <c r="G202" s="148"/>
    </row>
    <row r="203" spans="1:7" ht="12.75">
      <c r="A203" s="149">
        <v>99</v>
      </c>
      <c r="B203" s="150" t="s">
        <v>395</v>
      </c>
      <c r="C203" s="151" t="s">
        <v>396</v>
      </c>
      <c r="D203" s="152" t="s">
        <v>72</v>
      </c>
      <c r="E203" s="153">
        <v>699.195</v>
      </c>
      <c r="F203" s="153">
        <v>0</v>
      </c>
      <c r="G203" s="154">
        <f>E203*F203</f>
        <v>0</v>
      </c>
    </row>
    <row r="204" spans="1:7" ht="15">
      <c r="A204" s="161"/>
      <c r="B204" s="162"/>
      <c r="C204" s="184" t="s">
        <v>534</v>
      </c>
      <c r="D204" s="185"/>
      <c r="E204" s="163">
        <v>699.195</v>
      </c>
      <c r="F204" s="164"/>
      <c r="G204" s="165"/>
    </row>
    <row r="205" spans="1:7" ht="12.75">
      <c r="A205" s="149">
        <v>100</v>
      </c>
      <c r="B205" s="150" t="s">
        <v>535</v>
      </c>
      <c r="C205" s="151" t="s">
        <v>536</v>
      </c>
      <c r="D205" s="152" t="s">
        <v>72</v>
      </c>
      <c r="E205" s="153">
        <v>699.2</v>
      </c>
      <c r="F205" s="153">
        <v>0</v>
      </c>
      <c r="G205" s="154">
        <f>E205*F205</f>
        <v>0</v>
      </c>
    </row>
    <row r="206" spans="1:7" ht="12.75">
      <c r="A206" s="155"/>
      <c r="B206" s="156" t="s">
        <v>78</v>
      </c>
      <c r="C206" s="157" t="str">
        <f>CONCATENATE(B202," ",C202)</f>
        <v>783 Nátěry</v>
      </c>
      <c r="D206" s="155"/>
      <c r="E206" s="158"/>
      <c r="F206" s="158"/>
      <c r="G206" s="159">
        <f>SUM(G202:G205)</f>
        <v>0</v>
      </c>
    </row>
    <row r="207" spans="1:7" ht="12.75">
      <c r="A207" s="143" t="s">
        <v>67</v>
      </c>
      <c r="B207" s="144" t="s">
        <v>263</v>
      </c>
      <c r="C207" s="145" t="s">
        <v>264</v>
      </c>
      <c r="D207" s="146"/>
      <c r="E207" s="147"/>
      <c r="F207" s="147"/>
      <c r="G207" s="148"/>
    </row>
    <row r="208" spans="1:7" ht="12.75">
      <c r="A208" s="149">
        <v>101</v>
      </c>
      <c r="B208" s="150" t="s">
        <v>265</v>
      </c>
      <c r="C208" s="151" t="s">
        <v>266</v>
      </c>
      <c r="D208" s="152" t="s">
        <v>72</v>
      </c>
      <c r="E208" s="153">
        <v>41.76</v>
      </c>
      <c r="F208" s="153">
        <v>0</v>
      </c>
      <c r="G208" s="154">
        <f>E208*F208</f>
        <v>0</v>
      </c>
    </row>
    <row r="209" spans="1:7" ht="15">
      <c r="A209" s="161"/>
      <c r="B209" s="162"/>
      <c r="C209" s="184" t="s">
        <v>537</v>
      </c>
      <c r="D209" s="185"/>
      <c r="E209" s="163">
        <v>20.7</v>
      </c>
      <c r="F209" s="164"/>
      <c r="G209" s="165"/>
    </row>
    <row r="210" spans="1:7" ht="15">
      <c r="A210" s="161"/>
      <c r="B210" s="162"/>
      <c r="C210" s="184" t="s">
        <v>538</v>
      </c>
      <c r="D210" s="185"/>
      <c r="E210" s="163">
        <v>17.58</v>
      </c>
      <c r="F210" s="164"/>
      <c r="G210" s="165"/>
    </row>
    <row r="211" spans="1:7" ht="15">
      <c r="A211" s="161"/>
      <c r="B211" s="162"/>
      <c r="C211" s="184" t="s">
        <v>539</v>
      </c>
      <c r="D211" s="185"/>
      <c r="E211" s="163">
        <v>3.48</v>
      </c>
      <c r="F211" s="164"/>
      <c r="G211" s="165"/>
    </row>
    <row r="212" spans="1:7" ht="12.75">
      <c r="A212" s="155"/>
      <c r="B212" s="156" t="s">
        <v>78</v>
      </c>
      <c r="C212" s="157" t="str">
        <f>CONCATENATE(B207," ",C207)</f>
        <v>784 Malby</v>
      </c>
      <c r="D212" s="155"/>
      <c r="E212" s="158"/>
      <c r="F212" s="158"/>
      <c r="G212" s="159">
        <f>SUM(G207:G211)</f>
        <v>0</v>
      </c>
    </row>
    <row r="213" spans="1:7" ht="12.75">
      <c r="A213" s="143" t="s">
        <v>67</v>
      </c>
      <c r="B213" s="144" t="s">
        <v>267</v>
      </c>
      <c r="C213" s="145" t="s">
        <v>268</v>
      </c>
      <c r="D213" s="146"/>
      <c r="E213" s="147"/>
      <c r="F213" s="147"/>
      <c r="G213" s="148"/>
    </row>
    <row r="214" spans="1:7" ht="12.75">
      <c r="A214" s="149">
        <v>102</v>
      </c>
      <c r="B214" s="150" t="s">
        <v>272</v>
      </c>
      <c r="C214" s="151" t="s">
        <v>270</v>
      </c>
      <c r="D214" s="152" t="s">
        <v>271</v>
      </c>
      <c r="E214" s="153">
        <v>1</v>
      </c>
      <c r="F214" s="153">
        <v>0</v>
      </c>
      <c r="G214" s="154">
        <f>E214*F214</f>
        <v>0</v>
      </c>
    </row>
    <row r="215" spans="1:7" ht="12.75">
      <c r="A215" s="149">
        <v>103</v>
      </c>
      <c r="B215" s="150" t="s">
        <v>397</v>
      </c>
      <c r="C215" s="151" t="s">
        <v>273</v>
      </c>
      <c r="D215" s="152" t="s">
        <v>271</v>
      </c>
      <c r="E215" s="153">
        <v>1</v>
      </c>
      <c r="F215" s="153">
        <v>0</v>
      </c>
      <c r="G215" s="154">
        <f>E215*F215</f>
        <v>0</v>
      </c>
    </row>
    <row r="216" spans="1:7" ht="12.75">
      <c r="A216" s="155"/>
      <c r="B216" s="156" t="s">
        <v>78</v>
      </c>
      <c r="C216" s="157" t="str">
        <f>CONCATENATE(B213," ",C213)</f>
        <v>M21 Elektromontáže</v>
      </c>
      <c r="D216" s="155"/>
      <c r="E216" s="158"/>
      <c r="F216" s="158"/>
      <c r="G216" s="159">
        <f>SUM(G213:G215)</f>
        <v>0</v>
      </c>
    </row>
    <row r="217" spans="1:7" ht="12.75">
      <c r="A217" s="124"/>
      <c r="B217" s="124"/>
      <c r="C217" s="124"/>
      <c r="D217" s="124"/>
      <c r="E217" s="124"/>
      <c r="F217" s="124"/>
      <c r="G217" s="124"/>
    </row>
  </sheetData>
  <sheetProtection/>
  <mergeCells count="77">
    <mergeCell ref="C187:D187"/>
    <mergeCell ref="C209:D209"/>
    <mergeCell ref="C210:D210"/>
    <mergeCell ref="C211:D211"/>
    <mergeCell ref="C189:D189"/>
    <mergeCell ref="C191:D191"/>
    <mergeCell ref="C193:D193"/>
    <mergeCell ref="C194:D194"/>
    <mergeCell ref="C204:D204"/>
    <mergeCell ref="C177:D177"/>
    <mergeCell ref="C179:D179"/>
    <mergeCell ref="C181:D181"/>
    <mergeCell ref="C185:D185"/>
    <mergeCell ref="C169:D169"/>
    <mergeCell ref="C171:D171"/>
    <mergeCell ref="C172:D172"/>
    <mergeCell ref="C175:D175"/>
    <mergeCell ref="C161:D161"/>
    <mergeCell ref="C164:D164"/>
    <mergeCell ref="C165:D165"/>
    <mergeCell ref="C167:D167"/>
    <mergeCell ref="C150:D150"/>
    <mergeCell ref="C155:D155"/>
    <mergeCell ref="C157:D157"/>
    <mergeCell ref="C159:D159"/>
    <mergeCell ref="C139:D139"/>
    <mergeCell ref="C144:D144"/>
    <mergeCell ref="C146:D146"/>
    <mergeCell ref="C148:D148"/>
    <mergeCell ref="C131:D131"/>
    <mergeCell ref="C133:D133"/>
    <mergeCell ref="C135:D135"/>
    <mergeCell ref="C137:D137"/>
    <mergeCell ref="C125:D125"/>
    <mergeCell ref="C126:D126"/>
    <mergeCell ref="C130:D130"/>
    <mergeCell ref="C102:D102"/>
    <mergeCell ref="C104:D104"/>
    <mergeCell ref="C106:D106"/>
    <mergeCell ref="C109:D109"/>
    <mergeCell ref="C114:D114"/>
    <mergeCell ref="C96:D96"/>
    <mergeCell ref="C98:D98"/>
    <mergeCell ref="C100:D100"/>
    <mergeCell ref="C122:D122"/>
    <mergeCell ref="C88:D88"/>
    <mergeCell ref="C90:D90"/>
    <mergeCell ref="C92:D92"/>
    <mergeCell ref="C94:D94"/>
    <mergeCell ref="C68:D68"/>
    <mergeCell ref="C72:D72"/>
    <mergeCell ref="C84:D84"/>
    <mergeCell ref="C86:D86"/>
    <mergeCell ref="C46:D46"/>
    <mergeCell ref="C53:D53"/>
    <mergeCell ref="C63:D63"/>
    <mergeCell ref="C64:D64"/>
    <mergeCell ref="C38:D38"/>
    <mergeCell ref="C40:D40"/>
    <mergeCell ref="C42:D42"/>
    <mergeCell ref="C44:D44"/>
    <mergeCell ref="C29:D29"/>
    <mergeCell ref="C31:D31"/>
    <mergeCell ref="C34:D34"/>
    <mergeCell ref="C36:D36"/>
    <mergeCell ref="C23:D23"/>
    <mergeCell ref="C25:D25"/>
    <mergeCell ref="C26:D26"/>
    <mergeCell ref="C28:D28"/>
    <mergeCell ref="C9:D9"/>
    <mergeCell ref="C13:D13"/>
    <mergeCell ref="C15:D15"/>
    <mergeCell ref="C16:D16"/>
    <mergeCell ref="A1:G1"/>
    <mergeCell ref="A3:B3"/>
    <mergeCell ref="A4:B4"/>
    <mergeCell ref="E4:G4"/>
  </mergeCells>
  <printOptions/>
  <pageMargins left="0.5905511811023623" right="0.3937007874015748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Lukš</dc:creator>
  <cp:keywords/>
  <dc:description/>
  <cp:lastModifiedBy>Ing. Václav Šafařík</cp:lastModifiedBy>
  <cp:lastPrinted>2014-04-22T11:36:33Z</cp:lastPrinted>
  <dcterms:created xsi:type="dcterms:W3CDTF">2014-04-22T10:59:00Z</dcterms:created>
  <dcterms:modified xsi:type="dcterms:W3CDTF">2014-09-30T08:27:38Z</dcterms:modified>
  <cp:category/>
  <cp:version/>
  <cp:contentType/>
  <cp:contentStatus/>
</cp:coreProperties>
</file>